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rt\Documents\9 Roosevelt Ridge\HOA\2021-04-28 Directors Meeting\"/>
    </mc:Choice>
  </mc:AlternateContent>
  <xr:revisionPtr revIDLastSave="0" documentId="13_ncr:1_{631CA70B-A207-4260-8325-B1CF44C70A4E}" xr6:coauthVersionLast="46" xr6:coauthVersionMax="46" xr10:uidLastSave="{00000000-0000-0000-0000-000000000000}"/>
  <bookViews>
    <workbookView xWindow="-28920" yWindow="-120" windowWidth="29040" windowHeight="16440" xr2:uid="{1F9B2477-255C-4A24-9FEB-D6D0AD3EB928}"/>
  </bookViews>
  <sheets>
    <sheet name="202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'2021'!$A:$E,'2021'!$1:$1</definedName>
    <definedName name="QB_COLUMN_29" localSheetId="0" hidden="1">'2021'!$F$1</definedName>
    <definedName name="QB_DATA_0" localSheetId="0" hidden="1">'2021'!$4:$4,'2021'!$5:$5,'2021'!$9:$9,'2021'!$13:$13,'2021'!$14:$14,'2021'!$17:$17,'2021'!$19:$19,'2021'!$21:$21,'2021'!$23:$23,'2021'!$25:$25,'2021'!$27:$27,'2021'!$28:$28,'2021'!$29:$29,'2021'!$30:$30,'2021'!$32:$32,'2021'!$35:$35</definedName>
    <definedName name="QB_DATA_1" localSheetId="0" hidden="1">'2021'!$36:$36,'2021'!$43:$43,'2021'!$44:$44,'2021'!$45:$45,'2021'!$46:$46,'2021'!$47:$47</definedName>
    <definedName name="QB_FORMULA_0" localSheetId="0" hidden="1">'2021'!$F$10,'2021'!$F$18,'2021'!$F$24,'2021'!$F$31,'2021'!$F$37,'2021'!$F$38,'2021'!$F$39,'2021'!$F$48,'2021'!$F$49,'2021'!$F$50,'2021'!$F$51</definedName>
    <definedName name="QB_ROW_100240" localSheetId="0" hidden="1">'2021'!$E$44</definedName>
    <definedName name="QB_ROW_101230" localSheetId="0" hidden="1">'2021'!$D$55</definedName>
    <definedName name="QB_ROW_102240" localSheetId="0" hidden="1">'2021'!$E$27</definedName>
    <definedName name="QB_ROW_103240" localSheetId="0" hidden="1">'2021'!$E$46</definedName>
    <definedName name="QB_ROW_104240" localSheetId="0" hidden="1">'2021'!$E$45</definedName>
    <definedName name="QB_ROW_105240" localSheetId="0" hidden="1">'2021'!$E$56</definedName>
    <definedName name="QB_ROW_16230" localSheetId="0" hidden="1">'2021'!$D$21</definedName>
    <definedName name="QB_ROW_18030" localSheetId="0" hidden="1">'2021'!$D$22</definedName>
    <definedName name="QB_ROW_18301" localSheetId="0" hidden="1">'2021'!$A$51</definedName>
    <definedName name="QB_ROW_18330" localSheetId="0" hidden="1">'2021'!$D$24</definedName>
    <definedName name="QB_ROW_19011" localSheetId="0" hidden="1">'2021'!$B$2</definedName>
    <definedName name="QB_ROW_19311" localSheetId="0" hidden="1">'2021'!$B$39</definedName>
    <definedName name="QB_ROW_20021" localSheetId="0" hidden="1">'2021'!$C$3</definedName>
    <definedName name="QB_ROW_20240" localSheetId="0" hidden="1">'2021'!$E$23</definedName>
    <definedName name="QB_ROW_20321" localSheetId="0" hidden="1">'2021'!$C$10</definedName>
    <definedName name="QB_ROW_21021" localSheetId="0" hidden="1">'2021'!$C$11</definedName>
    <definedName name="QB_ROW_21030" localSheetId="0" hidden="1">'2021'!$D$26</definedName>
    <definedName name="QB_ROW_21321" localSheetId="0" hidden="1">'2021'!$C$38</definedName>
    <definedName name="QB_ROW_21330" localSheetId="0" hidden="1">'2021'!$D$31</definedName>
    <definedName name="QB_ROW_22011" localSheetId="0" hidden="1">'2021'!$B$40</definedName>
    <definedName name="QB_ROW_22240" localSheetId="0" hidden="1">'2021'!$E$28</definedName>
    <definedName name="QB_ROW_22311" localSheetId="0" hidden="1">'2021'!$B$50</definedName>
    <definedName name="QB_ROW_23021" localSheetId="0" hidden="1">'2021'!$C$41</definedName>
    <definedName name="QB_ROW_23321" localSheetId="0" hidden="1">'2021'!$C$49</definedName>
    <definedName name="QB_ROW_33240" localSheetId="0" hidden="1">'2021'!$E$43</definedName>
    <definedName name="QB_ROW_34030" localSheetId="0" hidden="1">'2021'!$D$42</definedName>
    <definedName name="QB_ROW_34330" localSheetId="0" hidden="1">'2021'!$D$48</definedName>
    <definedName name="QB_ROW_36230" localSheetId="0" hidden="1">'2021'!$D$19</definedName>
    <definedName name="QB_ROW_49230" localSheetId="0" hidden="1">'2021'!$D$25</definedName>
    <definedName name="QB_ROW_51240" localSheetId="0" hidden="1">'2021'!$E$30</definedName>
    <definedName name="QB_ROW_60030" localSheetId="0" hidden="1">'2021'!$D$34</definedName>
    <definedName name="QB_ROW_60330" localSheetId="0" hidden="1">'2021'!$D$37</definedName>
    <definedName name="QB_ROW_61240" localSheetId="0" hidden="1">'2021'!$E$36</definedName>
    <definedName name="QB_ROW_66230" localSheetId="0" hidden="1">'2021'!$D$5</definedName>
    <definedName name="QB_ROW_69240" localSheetId="0" hidden="1">'2021'!$E$29</definedName>
    <definedName name="QB_ROW_82230" localSheetId="0" hidden="1">'2021'!$D$32</definedName>
    <definedName name="QB_ROW_89240" localSheetId="0" hidden="1">'2021'!$E$35</definedName>
    <definedName name="QB_ROW_90030" localSheetId="0" hidden="1">'2021'!$D$12</definedName>
    <definedName name="QB_ROW_90330" localSheetId="0" hidden="1">'2021'!$D$18</definedName>
    <definedName name="QB_ROW_91240" localSheetId="0" hidden="1">'2021'!$E$17</definedName>
    <definedName name="QB_ROW_9230" localSheetId="0" hidden="1">'2021'!$D$9</definedName>
    <definedName name="QB_ROW_95240" localSheetId="0" hidden="1">'2021'!$E$14</definedName>
    <definedName name="QB_ROW_96240" localSheetId="0" hidden="1">'2021'!$E$47</definedName>
    <definedName name="QBCANSUPPORTUPDATE" localSheetId="0">TRUE</definedName>
    <definedName name="QBCOMPANYFILENAME" localSheetId="0">"C:\Users\kabpb\OneDrive\Documents\Intuit\Roosevelt Ridge HOA.QBW"</definedName>
    <definedName name="QBENDDATE" localSheetId="0">20201217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10" i="1" s="1"/>
  <c r="H48" i="1"/>
  <c r="H49" i="1" s="1"/>
  <c r="H50" i="1" s="1"/>
  <c r="H37" i="1"/>
  <c r="H31" i="1"/>
  <c r="H24" i="1"/>
  <c r="H18" i="1"/>
  <c r="G10" i="1"/>
  <c r="G37" i="1"/>
  <c r="G31" i="1"/>
  <c r="G18" i="1"/>
  <c r="G24" i="1"/>
  <c r="G38" i="1" l="1"/>
  <c r="H38" i="1"/>
  <c r="H39" i="1" s="1"/>
  <c r="H51" i="1" s="1"/>
  <c r="G39" i="1"/>
  <c r="F48" i="1"/>
  <c r="F49" i="1" s="1"/>
  <c r="F50" i="1" s="1"/>
  <c r="F37" i="1"/>
  <c r="F31" i="1"/>
  <c r="F24" i="1"/>
  <c r="F18" i="1"/>
  <c r="F10" i="1"/>
  <c r="F38" i="1" l="1"/>
  <c r="F39" i="1"/>
  <c r="F51" i="1" s="1"/>
</calcChain>
</file>

<file path=xl/sharedStrings.xml><?xml version="1.0" encoding="utf-8"?>
<sst xmlns="http://schemas.openxmlformats.org/spreadsheetml/2006/main" count="56" uniqueCount="54">
  <si>
    <t>Ordinary Income/Expense</t>
  </si>
  <si>
    <t>Income</t>
  </si>
  <si>
    <t>Special Assessment</t>
  </si>
  <si>
    <t>Dues Income</t>
  </si>
  <si>
    <t>Miscellaneous Income</t>
  </si>
  <si>
    <t>Total Income</t>
  </si>
  <si>
    <t>Expense</t>
  </si>
  <si>
    <t>Improvements</t>
  </si>
  <si>
    <t>Fire Cistern</t>
  </si>
  <si>
    <t>Road Work</t>
  </si>
  <si>
    <t>Entry Way / Gate</t>
  </si>
  <si>
    <t>Total Improvements</t>
  </si>
  <si>
    <t>Bank Service Charges</t>
  </si>
  <si>
    <t>Filing Fees</t>
  </si>
  <si>
    <t>Insurance</t>
  </si>
  <si>
    <t>Liability Insurance</t>
  </si>
  <si>
    <t>Total Insurance</t>
  </si>
  <si>
    <t>Postage and Delivery</t>
  </si>
  <si>
    <t>Professional Fees</t>
  </si>
  <si>
    <t>Architect Fees</t>
  </si>
  <si>
    <t>Accountant</t>
  </si>
  <si>
    <t>Bookkeeper</t>
  </si>
  <si>
    <t>Legal Fees</t>
  </si>
  <si>
    <t>Total Professional Fees</t>
  </si>
  <si>
    <t>Snow Plowing</t>
  </si>
  <si>
    <t>Utilities</t>
  </si>
  <si>
    <t>Phone/Fax/Data</t>
  </si>
  <si>
    <t>Gas and Electric</t>
  </si>
  <si>
    <t>Total Utilities</t>
  </si>
  <si>
    <t>Total Expense</t>
  </si>
  <si>
    <t>Net Ordinary Income</t>
  </si>
  <si>
    <t>Other Income/Expense</t>
  </si>
  <si>
    <t>Other Income</t>
  </si>
  <si>
    <t>Interest Income</t>
  </si>
  <si>
    <t>Credit Card Fees</t>
  </si>
  <si>
    <t>Plan Reviews</t>
  </si>
  <si>
    <t>Late Fees</t>
  </si>
  <si>
    <t>Snow Plow All Year Access</t>
  </si>
  <si>
    <t>Total Other Income</t>
  </si>
  <si>
    <t>Net Other Income</t>
  </si>
  <si>
    <t>Net Income</t>
  </si>
  <si>
    <t>Non-Annexed Lot Payments</t>
  </si>
  <si>
    <t>Escrow Demand Income</t>
  </si>
  <si>
    <t>Security</t>
  </si>
  <si>
    <t>Dues &amp; Subscriptions</t>
  </si>
  <si>
    <t>Office Supplies</t>
  </si>
  <si>
    <t>2021 BUDGET</t>
  </si>
  <si>
    <t>Snow Plow 50% share</t>
  </si>
  <si>
    <t>only monthly dues (25-2 lots X $150 X 12 months)</t>
  </si>
  <si>
    <t>2020 BUDGET</t>
  </si>
  <si>
    <t>2020 Actual</t>
  </si>
  <si>
    <t>1 X $150 X 12</t>
  </si>
  <si>
    <t>Road Grading</t>
  </si>
  <si>
    <t>DRC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</si>
</sst>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164" fontId="3" fillId="0" borderId="0" xfId="0" applyNumberFormat="1" applyFont="1"/>
    <xf numFmtId="0" fontId="2" fillId="0" borderId="0" xfId="0" applyNumberFormat="1" applyFont="1"/>
    <xf numFmtId="164" fontId="3" fillId="0" borderId="2" xfId="0" applyNumberFormat="1" applyFont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164" fontId="3" fillId="0" borderId="3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19F64B2-240F-44BC-80CB-643A2ECF5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5097CE40-087C-C946-8626-F8122A493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8D92F112-5E9A-1945-B617-E13FDCB93B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00AA-C38D-4CE2-9C09-5914FEFFA367}">
  <sheetPr codeName="Sheet1"/>
  <dimension ref="A1:J56"/>
  <sheetViews>
    <sheetView tabSelected="1" zoomScale="130" zoomScaleNormal="130" workbookViewId="0">
      <pane xSplit="5" ySplit="1" topLeftCell="F5" activePane="bottomRight" state="frozenSplit"/>
      <selection pane="topRight" activeCell="F1" sqref="F1"/>
      <selection pane="bottomLeft" activeCell="A2" sqref="A2"/>
      <selection pane="bottomRight" activeCell="L16" sqref="L16"/>
    </sheetView>
  </sheetViews>
  <sheetFormatPr defaultColWidth="8.85546875" defaultRowHeight="15" x14ac:dyDescent="0.25"/>
  <cols>
    <col min="1" max="4" width="3" style="8" customWidth="1"/>
    <col min="5" max="5" width="24.7109375" style="8" bestFit="1" customWidth="1"/>
    <col min="6" max="6" width="15.7109375" style="3" customWidth="1"/>
    <col min="7" max="7" width="13.140625" style="3" customWidth="1"/>
    <col min="8" max="8" width="13.42578125" style="1" customWidth="1"/>
    <col min="9" max="16384" width="8.85546875" style="1"/>
  </cols>
  <sheetData>
    <row r="1" spans="1:10" s="2" customFormat="1" ht="24.95" customHeight="1" thickBot="1" x14ac:dyDescent="0.3">
      <c r="A1" s="4"/>
      <c r="B1" s="4"/>
      <c r="C1" s="4"/>
      <c r="D1" s="4"/>
      <c r="E1" s="4"/>
      <c r="F1" s="5" t="s">
        <v>50</v>
      </c>
      <c r="G1" s="17" t="s">
        <v>49</v>
      </c>
      <c r="H1" s="17" t="s">
        <v>46</v>
      </c>
    </row>
    <row r="2" spans="1:10" ht="15.75" thickTop="1" x14ac:dyDescent="0.25">
      <c r="A2" s="6"/>
      <c r="B2" s="6" t="s">
        <v>0</v>
      </c>
      <c r="C2" s="6"/>
      <c r="D2" s="6"/>
      <c r="E2" s="6"/>
      <c r="F2" s="7"/>
      <c r="G2" s="7"/>
    </row>
    <row r="3" spans="1:10" x14ac:dyDescent="0.25">
      <c r="A3" s="6"/>
      <c r="B3" s="6"/>
      <c r="C3" s="6" t="s">
        <v>1</v>
      </c>
      <c r="D3" s="6"/>
      <c r="E3" s="6"/>
      <c r="F3" s="7"/>
      <c r="G3" s="7"/>
    </row>
    <row r="4" spans="1:10" x14ac:dyDescent="0.25">
      <c r="A4" s="6"/>
      <c r="B4" s="6"/>
      <c r="C4" s="6"/>
      <c r="G4" s="7"/>
    </row>
    <row r="5" spans="1:10" x14ac:dyDescent="0.25">
      <c r="A5" s="6"/>
      <c r="B5" s="6"/>
      <c r="C5" s="6"/>
      <c r="D5" s="6" t="s">
        <v>3</v>
      </c>
      <c r="E5" s="6"/>
      <c r="F5" s="7">
        <v>46273.4</v>
      </c>
      <c r="G5" s="7">
        <v>41400</v>
      </c>
      <c r="H5" s="7">
        <v>41400</v>
      </c>
      <c r="J5" s="1" t="s">
        <v>48</v>
      </c>
    </row>
    <row r="6" spans="1:10" x14ac:dyDescent="0.25">
      <c r="A6" s="6"/>
      <c r="B6" s="6"/>
      <c r="C6" s="6"/>
      <c r="D6" s="6" t="s">
        <v>47</v>
      </c>
      <c r="E6" s="6"/>
      <c r="F6" s="7"/>
      <c r="G6" s="7"/>
      <c r="H6" s="7">
        <f>H32*0.5</f>
        <v>3750</v>
      </c>
    </row>
    <row r="7" spans="1:10" x14ac:dyDescent="0.25">
      <c r="A7" s="6"/>
      <c r="B7" s="6"/>
      <c r="C7" s="6"/>
      <c r="D7" s="6" t="s">
        <v>41</v>
      </c>
      <c r="E7" s="6"/>
      <c r="F7" s="7"/>
      <c r="G7" s="7">
        <v>1500</v>
      </c>
      <c r="H7" s="7">
        <v>1800</v>
      </c>
      <c r="J7" s="1" t="s">
        <v>51</v>
      </c>
    </row>
    <row r="8" spans="1:10" x14ac:dyDescent="0.25">
      <c r="A8" s="6"/>
      <c r="B8" s="6"/>
      <c r="C8" s="6"/>
      <c r="D8" s="6" t="s">
        <v>42</v>
      </c>
      <c r="E8" s="6"/>
      <c r="F8" s="7"/>
      <c r="G8" s="7">
        <v>500</v>
      </c>
      <c r="H8" s="1">
        <v>500</v>
      </c>
    </row>
    <row r="9" spans="1:10" ht="15.75" thickBot="1" x14ac:dyDescent="0.3">
      <c r="A9" s="6"/>
      <c r="B9" s="6"/>
      <c r="C9" s="6"/>
      <c r="D9" s="6" t="s">
        <v>4</v>
      </c>
      <c r="E9" s="6"/>
      <c r="F9" s="9">
        <v>1800</v>
      </c>
      <c r="G9" s="9"/>
      <c r="H9" s="9">
        <v>1200</v>
      </c>
      <c r="J9" s="1" t="s">
        <v>53</v>
      </c>
    </row>
    <row r="10" spans="1:10" x14ac:dyDescent="0.25">
      <c r="A10" s="6"/>
      <c r="B10" s="6"/>
      <c r="C10" s="6" t="s">
        <v>5</v>
      </c>
      <c r="D10" s="6"/>
      <c r="E10" s="6"/>
      <c r="F10" s="7">
        <f>ROUND(SUM(F3:F9),5)</f>
        <v>48073.4</v>
      </c>
      <c r="G10" s="7">
        <f>ROUND(SUM(G3:G9),5)</f>
        <v>43400</v>
      </c>
      <c r="H10" s="7">
        <f>ROUND(SUM(H3:H9),5)</f>
        <v>48650</v>
      </c>
    </row>
    <row r="11" spans="1:10" x14ac:dyDescent="0.25">
      <c r="A11" s="6"/>
      <c r="B11" s="6"/>
      <c r="C11" s="6" t="s">
        <v>6</v>
      </c>
      <c r="D11" s="6"/>
      <c r="E11" s="6"/>
      <c r="F11" s="7"/>
      <c r="G11" s="7"/>
      <c r="H11" s="7"/>
    </row>
    <row r="12" spans="1:10" x14ac:dyDescent="0.25">
      <c r="A12" s="6"/>
      <c r="B12" s="6"/>
      <c r="C12" s="6"/>
      <c r="D12" s="6" t="s">
        <v>7</v>
      </c>
      <c r="E12" s="6"/>
      <c r="F12" s="7"/>
      <c r="G12" s="7"/>
      <c r="H12" s="7"/>
    </row>
    <row r="13" spans="1:10" x14ac:dyDescent="0.25">
      <c r="A13" s="6"/>
      <c r="B13" s="6"/>
      <c r="C13" s="6"/>
      <c r="D13" s="6"/>
      <c r="G13" s="7"/>
      <c r="H13" s="7"/>
    </row>
    <row r="14" spans="1:10" x14ac:dyDescent="0.25">
      <c r="A14" s="6"/>
      <c r="B14" s="6"/>
      <c r="C14" s="6"/>
      <c r="D14" s="6"/>
      <c r="E14" s="6" t="s">
        <v>9</v>
      </c>
      <c r="F14" s="7">
        <v>4175</v>
      </c>
      <c r="G14" s="7">
        <v>6000</v>
      </c>
      <c r="H14" s="7">
        <v>6000</v>
      </c>
    </row>
    <row r="15" spans="1:10" x14ac:dyDescent="0.25">
      <c r="A15" s="6"/>
      <c r="B15" s="6"/>
      <c r="C15" s="6"/>
      <c r="D15" s="6"/>
      <c r="E15" s="6" t="s">
        <v>52</v>
      </c>
      <c r="F15" s="7"/>
      <c r="G15" s="7">
        <v>4000</v>
      </c>
      <c r="H15" s="7">
        <v>2500</v>
      </c>
    </row>
    <row r="16" spans="1:10" x14ac:dyDescent="0.25">
      <c r="A16" s="6"/>
      <c r="B16" s="6"/>
      <c r="C16" s="6"/>
      <c r="D16" s="6"/>
      <c r="E16" s="6" t="s">
        <v>43</v>
      </c>
      <c r="F16" s="7"/>
      <c r="G16" s="7">
        <v>1000</v>
      </c>
      <c r="H16" s="7">
        <v>1000</v>
      </c>
    </row>
    <row r="17" spans="1:8" ht="15.75" thickBot="1" x14ac:dyDescent="0.3">
      <c r="A17" s="6"/>
      <c r="B17" s="6"/>
      <c r="C17" s="6"/>
      <c r="D17" s="6"/>
      <c r="E17" s="6" t="s">
        <v>10</v>
      </c>
      <c r="F17" s="9">
        <v>182.3</v>
      </c>
      <c r="G17" s="9">
        <v>1500</v>
      </c>
      <c r="H17" s="9">
        <v>1500</v>
      </c>
    </row>
    <row r="18" spans="1:8" x14ac:dyDescent="0.25">
      <c r="A18" s="6"/>
      <c r="B18" s="6"/>
      <c r="C18" s="6"/>
      <c r="D18" s="6" t="s">
        <v>11</v>
      </c>
      <c r="E18" s="6"/>
      <c r="F18" s="7">
        <f>ROUND(SUM(F12:F17),5)</f>
        <v>4357.3</v>
      </c>
      <c r="G18" s="7">
        <f>ROUND(SUM(G12:G17),5)</f>
        <v>12500</v>
      </c>
      <c r="H18" s="7">
        <f>ROUND(SUM(H12:H17),5)</f>
        <v>11000</v>
      </c>
    </row>
    <row r="19" spans="1:8" x14ac:dyDescent="0.25">
      <c r="A19" s="6"/>
      <c r="B19" s="6"/>
      <c r="C19" s="6"/>
      <c r="D19" s="6" t="s">
        <v>12</v>
      </c>
      <c r="E19" s="6"/>
      <c r="F19" s="10">
        <v>735.85</v>
      </c>
      <c r="G19" s="7">
        <v>350</v>
      </c>
      <c r="H19" s="7">
        <v>700</v>
      </c>
    </row>
    <row r="20" spans="1:8" x14ac:dyDescent="0.25">
      <c r="A20" s="6"/>
      <c r="B20" s="6"/>
      <c r="C20" s="6"/>
      <c r="D20" s="6" t="s">
        <v>44</v>
      </c>
      <c r="E20" s="6"/>
      <c r="F20" s="10"/>
      <c r="G20" s="7">
        <v>470</v>
      </c>
      <c r="H20" s="7">
        <v>1000</v>
      </c>
    </row>
    <row r="21" spans="1:8" x14ac:dyDescent="0.25">
      <c r="A21" s="6"/>
      <c r="B21" s="6"/>
      <c r="C21" s="6"/>
      <c r="D21" s="6" t="s">
        <v>13</v>
      </c>
      <c r="E21" s="6"/>
      <c r="F21" s="10">
        <v>70</v>
      </c>
      <c r="G21" s="7"/>
      <c r="H21" s="7">
        <v>100</v>
      </c>
    </row>
    <row r="22" spans="1:8" x14ac:dyDescent="0.25">
      <c r="A22" s="6"/>
      <c r="B22" s="6"/>
      <c r="C22" s="6"/>
      <c r="D22" s="6" t="s">
        <v>14</v>
      </c>
      <c r="E22" s="6"/>
      <c r="F22" s="7"/>
      <c r="G22" s="7"/>
      <c r="H22" s="7"/>
    </row>
    <row r="23" spans="1:8" ht="15.75" thickBot="1" x14ac:dyDescent="0.3">
      <c r="A23" s="6"/>
      <c r="B23" s="6"/>
      <c r="C23" s="6"/>
      <c r="D23" s="6"/>
      <c r="E23" s="6" t="s">
        <v>15</v>
      </c>
      <c r="F23" s="11">
        <v>2330</v>
      </c>
      <c r="G23" s="9">
        <v>1000</v>
      </c>
      <c r="H23" s="9">
        <v>1600</v>
      </c>
    </row>
    <row r="24" spans="1:8" x14ac:dyDescent="0.25">
      <c r="A24" s="6"/>
      <c r="B24" s="6"/>
      <c r="C24" s="6"/>
      <c r="D24" s="6" t="s">
        <v>16</v>
      </c>
      <c r="E24" s="6"/>
      <c r="F24" s="7">
        <f>ROUND(SUM(F22:F23),5)</f>
        <v>2330</v>
      </c>
      <c r="G24" s="7">
        <f>ROUND(SUM(G22:G23),5)</f>
        <v>1000</v>
      </c>
      <c r="H24" s="7">
        <f>ROUND(SUM(H22:H23),5)</f>
        <v>1600</v>
      </c>
    </row>
    <row r="25" spans="1:8" x14ac:dyDescent="0.25">
      <c r="A25" s="6"/>
      <c r="B25" s="6"/>
      <c r="C25" s="6"/>
      <c r="D25" s="6" t="s">
        <v>17</v>
      </c>
      <c r="E25" s="6"/>
      <c r="F25" s="7">
        <v>500</v>
      </c>
      <c r="G25" s="7">
        <v>500</v>
      </c>
      <c r="H25" s="7">
        <v>500</v>
      </c>
    </row>
    <row r="26" spans="1:8" x14ac:dyDescent="0.25">
      <c r="A26" s="6"/>
      <c r="B26" s="6"/>
      <c r="C26" s="6"/>
      <c r="D26" s="6" t="s">
        <v>18</v>
      </c>
      <c r="E26" s="6"/>
      <c r="F26" s="7"/>
      <c r="G26" s="7"/>
      <c r="H26" s="7"/>
    </row>
    <row r="27" spans="1:8" x14ac:dyDescent="0.25">
      <c r="A27" s="6"/>
      <c r="B27" s="6"/>
      <c r="C27" s="6"/>
      <c r="D27" s="6"/>
      <c r="E27" s="6" t="s">
        <v>19</v>
      </c>
      <c r="F27" s="7">
        <v>300</v>
      </c>
      <c r="G27" s="7">
        <v>1200</v>
      </c>
      <c r="H27" s="7">
        <v>1200</v>
      </c>
    </row>
    <row r="28" spans="1:8" x14ac:dyDescent="0.25">
      <c r="A28" s="6"/>
      <c r="B28" s="6"/>
      <c r="C28" s="6"/>
      <c r="D28" s="6"/>
      <c r="E28" s="6" t="s">
        <v>20</v>
      </c>
      <c r="F28" s="7">
        <v>25.02</v>
      </c>
      <c r="G28" s="7">
        <v>600</v>
      </c>
      <c r="H28" s="7">
        <v>400</v>
      </c>
    </row>
    <row r="29" spans="1:8" x14ac:dyDescent="0.25">
      <c r="A29" s="6"/>
      <c r="B29" s="6"/>
      <c r="C29" s="6"/>
      <c r="D29" s="6"/>
      <c r="E29" s="6" t="s">
        <v>21</v>
      </c>
      <c r="F29" s="7">
        <v>2775</v>
      </c>
      <c r="G29" s="7">
        <v>1000</v>
      </c>
      <c r="H29" s="7">
        <v>1000</v>
      </c>
    </row>
    <row r="30" spans="1:8" ht="15.75" thickBot="1" x14ac:dyDescent="0.3">
      <c r="A30" s="6"/>
      <c r="B30" s="6"/>
      <c r="C30" s="6"/>
      <c r="D30" s="6"/>
      <c r="E30" s="6" t="s">
        <v>22</v>
      </c>
      <c r="F30" s="9">
        <v>3929.35</v>
      </c>
      <c r="G30" s="9">
        <v>8000</v>
      </c>
      <c r="H30" s="9">
        <v>5500</v>
      </c>
    </row>
    <row r="31" spans="1:8" x14ac:dyDescent="0.25">
      <c r="A31" s="6"/>
      <c r="B31" s="6"/>
      <c r="C31" s="6"/>
      <c r="D31" s="6" t="s">
        <v>23</v>
      </c>
      <c r="E31" s="6"/>
      <c r="F31" s="7">
        <f>ROUND(SUM(F26:F30),5)</f>
        <v>7029.37</v>
      </c>
      <c r="G31" s="7">
        <f>ROUND(SUM(G26:G30),5)</f>
        <v>10800</v>
      </c>
      <c r="H31" s="7">
        <f>ROUND(SUM(H26:H30),5)</f>
        <v>8100</v>
      </c>
    </row>
    <row r="32" spans="1:8" x14ac:dyDescent="0.25">
      <c r="A32" s="6"/>
      <c r="B32" s="6"/>
      <c r="C32" s="6"/>
      <c r="D32" s="6" t="s">
        <v>24</v>
      </c>
      <c r="E32" s="6"/>
      <c r="F32" s="7">
        <v>7480</v>
      </c>
      <c r="G32" s="7">
        <v>7000</v>
      </c>
      <c r="H32" s="7">
        <v>7500</v>
      </c>
    </row>
    <row r="33" spans="1:8" x14ac:dyDescent="0.25">
      <c r="A33" s="6"/>
      <c r="B33" s="6"/>
      <c r="C33" s="6"/>
      <c r="D33" s="6" t="s">
        <v>45</v>
      </c>
      <c r="E33" s="6"/>
      <c r="F33" s="7"/>
      <c r="G33" s="7">
        <v>100</v>
      </c>
      <c r="H33" s="7">
        <v>100</v>
      </c>
    </row>
    <row r="34" spans="1:8" x14ac:dyDescent="0.25">
      <c r="A34" s="6"/>
      <c r="B34" s="6"/>
      <c r="C34" s="6"/>
      <c r="D34" s="6" t="s">
        <v>25</v>
      </c>
      <c r="E34" s="6"/>
      <c r="F34" s="7"/>
      <c r="G34" s="7"/>
      <c r="H34" s="7"/>
    </row>
    <row r="35" spans="1:8" x14ac:dyDescent="0.25">
      <c r="A35" s="6"/>
      <c r="B35" s="6"/>
      <c r="C35" s="6"/>
      <c r="D35" s="6"/>
      <c r="E35" s="6" t="s">
        <v>26</v>
      </c>
      <c r="F35" s="7">
        <v>1494.17</v>
      </c>
      <c r="G35" s="7">
        <v>1200</v>
      </c>
      <c r="H35" s="7">
        <v>1400</v>
      </c>
    </row>
    <row r="36" spans="1:8" ht="15.75" thickBot="1" x14ac:dyDescent="0.3">
      <c r="A36" s="6"/>
      <c r="B36" s="6"/>
      <c r="C36" s="6"/>
      <c r="D36" s="6"/>
      <c r="E36" s="6" t="s">
        <v>27</v>
      </c>
      <c r="F36" s="12">
        <v>272</v>
      </c>
      <c r="G36" s="12">
        <v>300</v>
      </c>
      <c r="H36" s="12">
        <v>300</v>
      </c>
    </row>
    <row r="37" spans="1:8" ht="15.75" thickBot="1" x14ac:dyDescent="0.3">
      <c r="A37" s="6"/>
      <c r="B37" s="6"/>
      <c r="C37" s="6"/>
      <c r="D37" s="6" t="s">
        <v>28</v>
      </c>
      <c r="E37" s="6"/>
      <c r="F37" s="13">
        <f>ROUND(SUM(F34:F36),5)</f>
        <v>1766.17</v>
      </c>
      <c r="G37" s="13">
        <f>ROUND(SUM(G34:G36),5)</f>
        <v>1500</v>
      </c>
      <c r="H37" s="13">
        <f>ROUND(SUM(H34:H36),5)</f>
        <v>1700</v>
      </c>
    </row>
    <row r="38" spans="1:8" ht="15.75" thickBot="1" x14ac:dyDescent="0.3">
      <c r="A38" s="6"/>
      <c r="B38" s="6"/>
      <c r="C38" s="6" t="s">
        <v>29</v>
      </c>
      <c r="D38" s="6"/>
      <c r="E38" s="6"/>
      <c r="F38" s="14">
        <f>ROUND(F11+SUM(F18:F21)+SUM(F24:F25)+SUM(F31:F32)+F37,5)</f>
        <v>24268.69</v>
      </c>
      <c r="G38" s="14">
        <f>ROUND(G11+SUM(G18:G21)+SUM(G24:G25)+SUM(G31:G32)+G37,5)</f>
        <v>34120</v>
      </c>
      <c r="H38" s="14">
        <f>ROUND(H11+SUM(H18:H21)+SUM(H24:H25)+SUM(H31:H32)+H37,5)</f>
        <v>32200</v>
      </c>
    </row>
    <row r="39" spans="1:8" x14ac:dyDescent="0.25">
      <c r="A39" s="6"/>
      <c r="B39" s="6" t="s">
        <v>30</v>
      </c>
      <c r="C39" s="6"/>
      <c r="D39" s="6"/>
      <c r="E39" s="6"/>
      <c r="F39" s="7">
        <f>ROUND(F2+F10-F38,5)</f>
        <v>23804.71</v>
      </c>
      <c r="G39" s="7">
        <f>ROUND(G2+G10-G38,5)</f>
        <v>9280</v>
      </c>
      <c r="H39" s="7">
        <f>ROUND(H2+H10-H38,5)</f>
        <v>16450</v>
      </c>
    </row>
    <row r="40" spans="1:8" x14ac:dyDescent="0.25">
      <c r="A40" s="6"/>
      <c r="B40" s="6" t="s">
        <v>31</v>
      </c>
      <c r="C40" s="6"/>
      <c r="D40" s="6"/>
      <c r="E40" s="6"/>
      <c r="F40" s="7"/>
      <c r="G40" s="7"/>
      <c r="H40" s="7"/>
    </row>
    <row r="41" spans="1:8" x14ac:dyDescent="0.25">
      <c r="A41" s="6"/>
      <c r="B41" s="6"/>
      <c r="C41" s="6" t="s">
        <v>32</v>
      </c>
      <c r="D41" s="6"/>
      <c r="E41" s="6"/>
      <c r="F41" s="7"/>
      <c r="G41" s="7"/>
      <c r="H41" s="7"/>
    </row>
    <row r="42" spans="1:8" x14ac:dyDescent="0.25">
      <c r="A42" s="6"/>
      <c r="B42" s="6"/>
      <c r="C42" s="6"/>
      <c r="D42" s="6" t="s">
        <v>32</v>
      </c>
      <c r="E42" s="6"/>
      <c r="F42" s="7"/>
      <c r="G42" s="7"/>
      <c r="H42" s="7"/>
    </row>
    <row r="43" spans="1:8" x14ac:dyDescent="0.25">
      <c r="A43" s="6"/>
      <c r="B43" s="6"/>
      <c r="C43" s="6"/>
      <c r="D43" s="6"/>
      <c r="E43" s="6" t="s">
        <v>33</v>
      </c>
      <c r="F43" s="7">
        <v>3.23</v>
      </c>
      <c r="G43" s="7"/>
      <c r="H43" s="7">
        <v>3.23</v>
      </c>
    </row>
    <row r="44" spans="1:8" x14ac:dyDescent="0.25">
      <c r="A44" s="6"/>
      <c r="B44" s="6"/>
      <c r="C44" s="6"/>
      <c r="D44" s="6"/>
      <c r="E44" s="6" t="s">
        <v>34</v>
      </c>
      <c r="F44" s="7">
        <v>208.85</v>
      </c>
      <c r="G44" s="7"/>
      <c r="H44" s="7">
        <v>208.85</v>
      </c>
    </row>
    <row r="45" spans="1:8" x14ac:dyDescent="0.25">
      <c r="A45" s="6"/>
      <c r="B45" s="6"/>
      <c r="C45" s="6"/>
      <c r="D45" s="6"/>
      <c r="E45" s="6" t="s">
        <v>35</v>
      </c>
      <c r="F45" s="7">
        <v>300</v>
      </c>
      <c r="G45" s="7"/>
      <c r="H45" s="7">
        <v>300</v>
      </c>
    </row>
    <row r="46" spans="1:8" x14ac:dyDescent="0.25">
      <c r="A46" s="6"/>
      <c r="B46" s="6"/>
      <c r="C46" s="6"/>
      <c r="D46" s="6"/>
      <c r="E46" s="6" t="s">
        <v>36</v>
      </c>
      <c r="F46" s="7">
        <v>350</v>
      </c>
      <c r="G46" s="7"/>
      <c r="H46" s="7">
        <v>350</v>
      </c>
    </row>
    <row r="47" spans="1:8" ht="15.75" thickBot="1" x14ac:dyDescent="0.3">
      <c r="A47" s="6"/>
      <c r="B47" s="6"/>
      <c r="C47" s="6"/>
      <c r="D47" s="6"/>
      <c r="E47" s="6" t="s">
        <v>37</v>
      </c>
      <c r="F47" s="12">
        <v>3600</v>
      </c>
      <c r="G47" s="12"/>
      <c r="H47" s="12">
        <v>3600</v>
      </c>
    </row>
    <row r="48" spans="1:8" ht="15.75" thickBot="1" x14ac:dyDescent="0.3">
      <c r="A48" s="6"/>
      <c r="B48" s="6"/>
      <c r="C48" s="6"/>
      <c r="D48" s="6" t="s">
        <v>38</v>
      </c>
      <c r="E48" s="6"/>
      <c r="F48" s="13">
        <f>ROUND(SUM(F42:F47),5)</f>
        <v>4462.08</v>
      </c>
      <c r="G48" s="13"/>
      <c r="H48" s="13">
        <f>ROUND(SUM(H42:H47),5)</f>
        <v>4462.08</v>
      </c>
    </row>
    <row r="49" spans="1:8" ht="15.75" thickBot="1" x14ac:dyDescent="0.3">
      <c r="A49" s="6"/>
      <c r="B49" s="6"/>
      <c r="C49" s="6" t="s">
        <v>38</v>
      </c>
      <c r="D49" s="6"/>
      <c r="E49" s="6"/>
      <c r="F49" s="13">
        <f>ROUND(F41+F48,5)</f>
        <v>4462.08</v>
      </c>
      <c r="G49" s="13"/>
      <c r="H49" s="13">
        <f>ROUND(H41+H48,5)</f>
        <v>4462.08</v>
      </c>
    </row>
    <row r="50" spans="1:8" ht="15.75" thickBot="1" x14ac:dyDescent="0.3">
      <c r="A50" s="6"/>
      <c r="B50" s="6" t="s">
        <v>39</v>
      </c>
      <c r="C50" s="6"/>
      <c r="D50" s="6"/>
      <c r="E50" s="6"/>
      <c r="F50" s="13">
        <f>ROUND(F40+F49,5)</f>
        <v>4462.08</v>
      </c>
      <c r="G50" s="13"/>
      <c r="H50" s="13">
        <f>ROUND(H40+H49,5)</f>
        <v>4462.08</v>
      </c>
    </row>
    <row r="51" spans="1:8" s="16" customFormat="1" ht="15.75" thickBot="1" x14ac:dyDescent="0.3">
      <c r="A51" s="6" t="s">
        <v>40</v>
      </c>
      <c r="B51" s="6"/>
      <c r="C51" s="6"/>
      <c r="D51" s="6"/>
      <c r="E51" s="6"/>
      <c r="F51" s="15">
        <f>ROUND(F39+F50,5)</f>
        <v>28266.79</v>
      </c>
      <c r="G51" s="15"/>
      <c r="H51" s="15">
        <f>ROUND(H39+H50,5)</f>
        <v>20912.080000000002</v>
      </c>
    </row>
    <row r="52" spans="1:8" ht="15.75" thickTop="1" x14ac:dyDescent="0.25">
      <c r="H52" s="3"/>
    </row>
    <row r="53" spans="1:8" x14ac:dyDescent="0.25">
      <c r="H53" s="3"/>
    </row>
    <row r="54" spans="1:8" x14ac:dyDescent="0.25">
      <c r="H54" s="3"/>
    </row>
    <row r="55" spans="1:8" x14ac:dyDescent="0.25">
      <c r="D55" s="6" t="s">
        <v>2</v>
      </c>
      <c r="E55" s="6"/>
      <c r="F55" s="7">
        <v>95000</v>
      </c>
      <c r="H55" s="7">
        <v>0</v>
      </c>
    </row>
    <row r="56" spans="1:8" x14ac:dyDescent="0.25">
      <c r="E56" s="6" t="s">
        <v>8</v>
      </c>
      <c r="F56" s="7">
        <v>99230</v>
      </c>
      <c r="H56" s="7">
        <v>0</v>
      </c>
    </row>
  </sheetData>
  <pageMargins left="0.7" right="0.7" top="0.75" bottom="0.75" header="0.1" footer="0.3"/>
  <pageSetup orientation="portrait" r:id="rId1"/>
  <headerFooter>
    <oddHeader>&amp;L&amp;"Arial,Bold"&amp;8 10:00 AM
&amp;"Arial,Bold"&amp;8 12/17/20
&amp;"Arial,Bold"&amp;8 Cash Basis&amp;C&amp;"Arial,Bold"&amp;12 Roosevelt Ridge Homeowners Association
&amp;"Arial,Bold"&amp;14 Profit &amp;&amp; Loss
&amp;"Arial,Bold"&amp;10 January 1 through December 17, 2020</oddHead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Ted Bertele</cp:lastModifiedBy>
  <dcterms:created xsi:type="dcterms:W3CDTF">2020-12-17T17:00:28Z</dcterms:created>
  <dcterms:modified xsi:type="dcterms:W3CDTF">2021-04-26T03:25:07Z</dcterms:modified>
</cp:coreProperties>
</file>