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gFMvbZUPT0JDu2RGH/kaLT1fOEVA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M6">
      <text>
        <t xml:space="preserve">======
ID#AAAAKTAmMz4
Roosevelt Ridge BOD    (2020-09-22 18:13:38)
The BOD will ask for members that can pay the entire amount up front</t>
      </text>
    </comment>
  </commentList>
  <extLst>
    <ext uri="GoogleSheetsCustomDataVersion1">
      <go:sheetsCustomData xmlns:go="http://customooxmlschemas.google.com/" r:id="rId1" roundtripDataSignature="AMtx7mhwl63nVZygntT3HyWpTGJelLlQIg=="/>
    </ext>
  </extLst>
</comments>
</file>

<file path=xl/sharedStrings.xml><?xml version="1.0" encoding="utf-8"?>
<sst xmlns="http://schemas.openxmlformats.org/spreadsheetml/2006/main" count="80" uniqueCount="76">
  <si>
    <t>Last Update: 9/22/20 TB</t>
  </si>
  <si>
    <t>Initial Assessment</t>
  </si>
  <si>
    <t>Non-members</t>
  </si>
  <si>
    <t>1st Payment</t>
  </si>
  <si>
    <t>2nd Payment</t>
  </si>
  <si>
    <t>3rd Payment</t>
  </si>
  <si>
    <t>4th Payment</t>
  </si>
  <si>
    <t>5th Payment</t>
  </si>
  <si>
    <t>6th Payment</t>
  </si>
  <si>
    <t>2nd Assessment</t>
  </si>
  <si>
    <t>BE</t>
  </si>
  <si>
    <t>Kahuna</t>
  </si>
  <si>
    <t>A-1 Water</t>
  </si>
  <si>
    <t>Payment 1</t>
  </si>
  <si>
    <t>Late Fee</t>
  </si>
  <si>
    <t>Payment 2</t>
  </si>
  <si>
    <t>Payment 3</t>
  </si>
  <si>
    <t>Total</t>
  </si>
  <si>
    <t>Lot 1</t>
  </si>
  <si>
    <t>BERTELE THEODORE</t>
  </si>
  <si>
    <t>Lot 2</t>
  </si>
  <si>
    <t>LONE PINE REAL ESTATE LLC</t>
  </si>
  <si>
    <t>Lot 3</t>
  </si>
  <si>
    <t>Lot 4</t>
  </si>
  <si>
    <t>CHEUNG ROBIN CHIKONG &amp; FONG-TONG JOYCE KWAI</t>
  </si>
  <si>
    <t>Lot 5</t>
  </si>
  <si>
    <t>MORELLO ROBERTO &amp; CHIN SHIRLEY</t>
  </si>
  <si>
    <t>Lot 6</t>
  </si>
  <si>
    <t>SARGHOS FAMILY LIMITED (Richard &amp; Paulette Sarghos)</t>
  </si>
  <si>
    <t>Lot 7</t>
  </si>
  <si>
    <t>ANDERSON ERIC P &amp; KATHERINE J</t>
  </si>
  <si>
    <t>Lot 8</t>
  </si>
  <si>
    <t>John Gearhart &amp; Kristen Fogarty</t>
  </si>
  <si>
    <t>Lot 9</t>
  </si>
  <si>
    <t>WALLACE DAVID M &amp; GISELLE F</t>
  </si>
  <si>
    <t>Lot 10</t>
  </si>
  <si>
    <t>MAYBERRY LEE W &amp; RODRIGUEZ JEANINE M</t>
  </si>
  <si>
    <t>Lot 11</t>
  </si>
  <si>
    <t>KELLER SHERYL</t>
  </si>
  <si>
    <t>Lot 12</t>
  </si>
  <si>
    <t>PURE PAMELA J 2012 DELAWARE TRUST</t>
  </si>
  <si>
    <t>Lot 13</t>
  </si>
  <si>
    <t>WIATROWSKI THADDEUS &amp; BRACKEN-WIATROWSKI</t>
  </si>
  <si>
    <t>Lot 14</t>
  </si>
  <si>
    <t>GRAFF DAN &amp; GRAFF DORINDA L WAYLAND</t>
  </si>
  <si>
    <t>Lot 15</t>
  </si>
  <si>
    <t>Charles &amp; Deborah Nolan</t>
  </si>
  <si>
    <t>Lot 16</t>
  </si>
  <si>
    <t>KEICHER JEFFREY M &amp; MUNSON SUSAN H</t>
  </si>
  <si>
    <t>Lot 17</t>
  </si>
  <si>
    <t>SHARMA RAJIV K &amp; KATHLEEN A</t>
  </si>
  <si>
    <t>Lot 18</t>
  </si>
  <si>
    <t>AUCOIN EVELYN &amp; CHRIS</t>
  </si>
  <si>
    <t>Lot 19</t>
  </si>
  <si>
    <t>WILSON ROBERT F &amp; JACQUELINE A</t>
  </si>
  <si>
    <t>Lot 20</t>
  </si>
  <si>
    <t>TWINING PETER C &amp; CHRISTINE I</t>
  </si>
  <si>
    <t>Lot 21</t>
  </si>
  <si>
    <t>LUCKY 21 INVESTMENT LLC (Rich &amp; Lisa Harris)</t>
  </si>
  <si>
    <t>Lot 22</t>
  </si>
  <si>
    <t>KENNEDY ALISHA M &amp; JOHN F</t>
  </si>
  <si>
    <t>Lot 23</t>
  </si>
  <si>
    <t>BRAMANTE ANDREW &amp; SHARON</t>
  </si>
  <si>
    <t>Lot 24</t>
  </si>
  <si>
    <t>LURIE GORDON ROBERT &amp; WITCZAK KATHLEEN M</t>
  </si>
  <si>
    <t>Lot 25</t>
  </si>
  <si>
    <t>Michael Burnstein</t>
  </si>
  <si>
    <t>Colum Total</t>
  </si>
  <si>
    <t>Collected</t>
  </si>
  <si>
    <t>Reserve Account Balance</t>
  </si>
  <si>
    <t>Surplus</t>
  </si>
  <si>
    <t>BE Costs</t>
  </si>
  <si>
    <t>ECO</t>
  </si>
  <si>
    <t>Water</t>
  </si>
  <si>
    <t>Total Cost</t>
  </si>
  <si>
    <t>Reserve Req.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</si>
</sst>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6">
    <font>
      <sz val="11.0"/>
      <color theme="1"/>
      <name val="Arial"/>
    </font>
    <font>
      <color theme="1"/>
      <name val="Calibri"/>
    </font>
    <font>
      <sz val="11.0"/>
      <color theme="1"/>
      <name val="Calibri"/>
    </font>
    <font/>
    <font>
      <sz val="11.0"/>
      <color theme="1"/>
    </font>
    <font>
      <b/>
      <sz val="11.0"/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666666"/>
        <bgColor rgb="FF666666"/>
      </patternFill>
    </fill>
    <fill>
      <patternFill patternType="solid">
        <fgColor rgb="FF92D050"/>
        <bgColor rgb="FF92D05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rgb="FFFF9900"/>
        <bgColor rgb="FFFF9900"/>
      </patternFill>
    </fill>
    <fill>
      <patternFill patternType="solid">
        <fgColor rgb="FF00FF00"/>
        <bgColor rgb="FF00FF0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2" fontId="2" numFmtId="0" xfId="0" applyBorder="1" applyFill="1" applyFont="1"/>
    <xf borderId="1" fillId="3" fontId="2" numFmtId="0" xfId="0" applyAlignment="1" applyBorder="1" applyFill="1" applyFont="1">
      <alignment readingOrder="0"/>
    </xf>
    <xf borderId="1" fillId="0" fontId="2" numFmtId="0" xfId="0" applyAlignment="1" applyBorder="1" applyFont="1">
      <alignment horizontal="center" readingOrder="0"/>
    </xf>
    <xf borderId="2" fillId="4" fontId="2" numFmtId="0" xfId="0" applyAlignment="1" applyBorder="1" applyFill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1" fillId="0" fontId="2" numFmtId="17" xfId="0" applyBorder="1" applyFont="1" applyNumberFormat="1"/>
    <xf borderId="0" fillId="0" fontId="2" numFmtId="17" xfId="0" applyFont="1" applyNumberFormat="1"/>
    <xf borderId="1" fillId="0" fontId="2" numFmtId="14" xfId="0" applyAlignment="1" applyBorder="1" applyFont="1" applyNumberFormat="1">
      <alignment readingOrder="0"/>
    </xf>
    <xf borderId="1" fillId="0" fontId="4" numFmtId="14" xfId="0" applyAlignment="1" applyBorder="1" applyFont="1" applyNumberFormat="1">
      <alignment readingOrder="0"/>
    </xf>
    <xf borderId="1" fillId="0" fontId="2" numFmtId="14" xfId="0" applyBorder="1" applyFont="1" applyNumberFormat="1"/>
    <xf borderId="1" fillId="0" fontId="1" numFmtId="0" xfId="0" applyBorder="1" applyFont="1"/>
    <xf borderId="1" fillId="0" fontId="2" numFmtId="0" xfId="0" applyBorder="1" applyFont="1"/>
    <xf borderId="1" fillId="0" fontId="2" numFmtId="164" xfId="0" applyBorder="1" applyFont="1" applyNumberFormat="1"/>
    <xf borderId="1" fillId="5" fontId="4" numFmtId="164" xfId="0" applyAlignment="1" applyBorder="1" applyFill="1" applyFont="1" applyNumberFormat="1">
      <alignment readingOrder="0"/>
    </xf>
    <xf borderId="1" fillId="6" fontId="2" numFmtId="164" xfId="0" applyAlignment="1" applyBorder="1" applyFill="1" applyFont="1" applyNumberFormat="1">
      <alignment readingOrder="0"/>
    </xf>
    <xf borderId="1" fillId="0" fontId="2" numFmtId="164" xfId="0" applyAlignment="1" applyBorder="1" applyFont="1" applyNumberFormat="1">
      <alignment readingOrder="0"/>
    </xf>
    <xf borderId="1" fillId="0" fontId="2" numFmtId="0" xfId="0" applyAlignment="1" applyBorder="1" applyFont="1">
      <alignment readingOrder="0"/>
    </xf>
    <xf borderId="1" fillId="7" fontId="2" numFmtId="0" xfId="0" applyBorder="1" applyFill="1" applyFont="1"/>
    <xf borderId="1" fillId="5" fontId="4" numFmtId="164" xfId="0" applyBorder="1" applyFont="1" applyNumberFormat="1"/>
    <xf borderId="0" fillId="8" fontId="1" numFmtId="0" xfId="0" applyFill="1" applyFont="1"/>
    <xf borderId="1" fillId="9" fontId="5" numFmtId="0" xfId="0" applyAlignment="1" applyBorder="1" applyFill="1" applyFont="1">
      <alignment readingOrder="0"/>
    </xf>
    <xf borderId="1" fillId="9" fontId="2" numFmtId="164" xfId="0" applyBorder="1" applyFont="1" applyNumberFormat="1"/>
    <xf borderId="1" fillId="9" fontId="2" numFmtId="164" xfId="0" applyAlignment="1" applyBorder="1" applyFont="1" applyNumberFormat="1">
      <alignment readingOrder="0"/>
    </xf>
    <xf borderId="1" fillId="9" fontId="3" numFmtId="0" xfId="0" applyAlignment="1" applyBorder="1" applyFont="1">
      <alignment readingOrder="0"/>
    </xf>
    <xf borderId="0" fillId="10" fontId="2" numFmtId="164" xfId="0" applyFill="1" applyFont="1" applyNumberFormat="1"/>
    <xf borderId="0" fillId="11" fontId="2" numFmtId="164" xfId="0" applyFill="1" applyFont="1" applyNumberFormat="1"/>
    <xf borderId="1" fillId="0" fontId="4" numFmtId="165" xfId="0" applyAlignment="1" applyBorder="1" applyFont="1" applyNumberFormat="1">
      <alignment readingOrder="0"/>
    </xf>
    <xf borderId="1" fillId="0" fontId="2" numFmtId="165" xfId="0" applyBorder="1" applyFont="1" applyNumberFormat="1"/>
    <xf borderId="0" fillId="0" fontId="4" numFmtId="164" xfId="0" applyFont="1" applyNumberForma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828675</xdr:colOff>
      <xdr:row>34</xdr:row>
      <xdr:rowOff>38100</xdr:rowOff>
    </xdr:from>
    <xdr:ext cx="1866900" cy="1257300"/>
    <xdr:grpSp>
      <xdr:nvGrpSpPr>
        <xdr:cNvPr id="2" name="Shape 2" title="Drawing"/>
        <xdr:cNvGrpSpPr/>
      </xdr:nvGrpSpPr>
      <xdr:grpSpPr>
        <a:xfrm>
          <a:off x="4412550" y="3341850"/>
          <a:ext cx="1866900" cy="876300"/>
          <a:chOff x="4412550" y="3341850"/>
          <a:chExt cx="1866900" cy="876300"/>
        </a:xfrm>
      </xdr:grpSpPr>
      <xdr:cxnSp>
        <xdr:nvCxnSpPr>
          <xdr:cNvPr id="3" name="Shape 3"/>
          <xdr:cNvCxnSpPr/>
        </xdr:nvCxnSpPr>
        <xdr:spPr>
          <a:xfrm flipH="1">
            <a:off x="4412550" y="3341850"/>
            <a:ext cx="1866900" cy="876300"/>
          </a:xfrm>
          <a:prstGeom prst="straightConnector1">
            <a:avLst/>
          </a:prstGeom>
          <a:noFill/>
          <a:ln cap="flat" cmpd="sng" w="9525">
            <a:solidFill>
              <a:schemeClr val="accent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18</xdr:col>
      <xdr:colOff>28575</xdr:colOff>
      <xdr:row>6</xdr:row>
      <xdr:rowOff>152400</xdr:rowOff>
    </xdr:from>
    <xdr:ext cx="4905375" cy="33432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3" width="7.63"/>
    <col customWidth="1" min="4" max="4" width="23.13"/>
    <col customWidth="1" min="5" max="5" width="14.38"/>
    <col customWidth="1" min="6" max="6" width="11.75"/>
    <col customWidth="1" min="7" max="12" width="11.0"/>
    <col customWidth="1" min="13" max="13" width="13.5"/>
    <col customWidth="1" min="14" max="14" width="11.0"/>
    <col customWidth="1" min="15" max="15" width="10.75"/>
    <col customWidth="1" min="16" max="16" width="12.38"/>
    <col customWidth="1" min="17" max="17" width="11.0"/>
    <col customWidth="1" min="18" max="31" width="7.63"/>
  </cols>
  <sheetData>
    <row r="2">
      <c r="D2" s="1" t="s">
        <v>0</v>
      </c>
    </row>
    <row r="5">
      <c r="E5" s="2" t="s">
        <v>1</v>
      </c>
      <c r="F5" s="3" t="s">
        <v>2</v>
      </c>
      <c r="G5" s="4" t="s">
        <v>3</v>
      </c>
      <c r="H5" s="4" t="s">
        <v>4</v>
      </c>
      <c r="I5" s="4" t="s">
        <v>5</v>
      </c>
      <c r="J5" s="4" t="s">
        <v>6</v>
      </c>
      <c r="K5" s="4" t="s">
        <v>7</v>
      </c>
      <c r="L5" s="4" t="s">
        <v>8</v>
      </c>
      <c r="M5" s="5" t="s">
        <v>9</v>
      </c>
      <c r="N5" s="6"/>
      <c r="O5" s="6"/>
      <c r="P5" s="7"/>
    </row>
    <row r="6">
      <c r="G6" s="4" t="s">
        <v>10</v>
      </c>
      <c r="H6" s="4" t="s">
        <v>11</v>
      </c>
      <c r="I6" s="4" t="s">
        <v>10</v>
      </c>
      <c r="J6" s="4" t="s">
        <v>12</v>
      </c>
      <c r="K6" s="4" t="s">
        <v>10</v>
      </c>
      <c r="L6" s="4" t="s">
        <v>10</v>
      </c>
      <c r="M6" s="8" t="s">
        <v>13</v>
      </c>
      <c r="N6" s="8" t="s">
        <v>14</v>
      </c>
      <c r="O6" s="8" t="s">
        <v>15</v>
      </c>
      <c r="P6" s="8" t="s">
        <v>16</v>
      </c>
      <c r="Q6" s="8" t="s">
        <v>17</v>
      </c>
    </row>
    <row r="7">
      <c r="E7" s="9">
        <v>44044.0</v>
      </c>
      <c r="F7" s="9"/>
      <c r="G7" s="10">
        <v>44051.0</v>
      </c>
      <c r="H7" s="10">
        <v>44092.0</v>
      </c>
      <c r="I7" s="10">
        <v>44112.0</v>
      </c>
      <c r="J7" s="10">
        <v>44116.0</v>
      </c>
      <c r="K7" s="10">
        <v>44117.0</v>
      </c>
      <c r="L7" s="10">
        <v>44122.0</v>
      </c>
      <c r="M7" s="11">
        <v>44141.0</v>
      </c>
      <c r="N7" s="11">
        <v>44141.0</v>
      </c>
      <c r="O7" s="12">
        <v>44166.0</v>
      </c>
      <c r="P7" s="12">
        <v>44197.0</v>
      </c>
      <c r="Q7" s="13"/>
    </row>
    <row r="8">
      <c r="C8" s="14" t="s">
        <v>18</v>
      </c>
      <c r="D8" s="14" t="s">
        <v>19</v>
      </c>
      <c r="E8" s="15">
        <v>2800.0</v>
      </c>
      <c r="F8" s="15"/>
      <c r="G8" s="16"/>
      <c r="H8" s="16"/>
      <c r="I8" s="16"/>
      <c r="J8" s="16"/>
      <c r="K8" s="16"/>
      <c r="L8" s="16"/>
      <c r="M8" s="17">
        <v>1200.0</v>
      </c>
      <c r="N8" s="15"/>
      <c r="O8" s="15"/>
      <c r="P8" s="15"/>
      <c r="Q8" s="15">
        <f t="shared" ref="Q8:Q32" si="1">SUM(E8:P8)</f>
        <v>4000</v>
      </c>
    </row>
    <row r="9">
      <c r="C9" s="14" t="s">
        <v>20</v>
      </c>
      <c r="D9" s="14" t="s">
        <v>21</v>
      </c>
      <c r="E9" s="15">
        <v>2800.0</v>
      </c>
      <c r="F9" s="15"/>
      <c r="G9" s="16"/>
      <c r="H9" s="16"/>
      <c r="I9" s="16"/>
      <c r="J9" s="16"/>
      <c r="K9" s="16"/>
      <c r="L9" s="16"/>
      <c r="M9" s="17">
        <v>1200.0</v>
      </c>
      <c r="N9" s="15"/>
      <c r="O9" s="15"/>
      <c r="P9" s="15"/>
      <c r="Q9" s="15">
        <f t="shared" si="1"/>
        <v>4000</v>
      </c>
    </row>
    <row r="10">
      <c r="C10" s="14" t="s">
        <v>22</v>
      </c>
      <c r="D10" s="14" t="s">
        <v>19</v>
      </c>
      <c r="E10" s="15">
        <v>2800.0</v>
      </c>
      <c r="F10" s="15"/>
      <c r="G10" s="16"/>
      <c r="H10" s="16"/>
      <c r="I10" s="16"/>
      <c r="J10" s="16"/>
      <c r="K10" s="16"/>
      <c r="L10" s="16"/>
      <c r="M10" s="17">
        <v>1200.0</v>
      </c>
      <c r="N10" s="15"/>
      <c r="O10" s="15"/>
      <c r="P10" s="15"/>
      <c r="Q10" s="15">
        <f t="shared" si="1"/>
        <v>4000</v>
      </c>
    </row>
    <row r="11">
      <c r="C11" s="14" t="s">
        <v>23</v>
      </c>
      <c r="D11" s="14" t="s">
        <v>24</v>
      </c>
      <c r="E11" s="15">
        <v>2800.0</v>
      </c>
      <c r="F11" s="15"/>
      <c r="G11" s="16"/>
      <c r="H11" s="16"/>
      <c r="I11" s="16"/>
      <c r="J11" s="16"/>
      <c r="K11" s="16"/>
      <c r="L11" s="16"/>
      <c r="M11" s="18">
        <v>400.0</v>
      </c>
      <c r="N11" s="15">
        <v>50.0</v>
      </c>
      <c r="O11" s="18">
        <v>400.0</v>
      </c>
      <c r="P11" s="18">
        <v>400.0</v>
      </c>
      <c r="Q11" s="15">
        <f t="shared" si="1"/>
        <v>4050</v>
      </c>
    </row>
    <row r="12">
      <c r="C12" s="14" t="s">
        <v>25</v>
      </c>
      <c r="D12" s="14" t="s">
        <v>26</v>
      </c>
      <c r="E12" s="15">
        <v>2800.0</v>
      </c>
      <c r="F12" s="15"/>
      <c r="G12" s="16"/>
      <c r="H12" s="16"/>
      <c r="I12" s="16"/>
      <c r="J12" s="16"/>
      <c r="K12" s="16"/>
      <c r="L12" s="16"/>
      <c r="M12" s="18">
        <v>400.0</v>
      </c>
      <c r="N12" s="15">
        <v>50.0</v>
      </c>
      <c r="O12" s="18">
        <v>400.0</v>
      </c>
      <c r="P12" s="18">
        <v>400.0</v>
      </c>
      <c r="Q12" s="15">
        <f t="shared" si="1"/>
        <v>4050</v>
      </c>
    </row>
    <row r="13">
      <c r="C13" s="14" t="s">
        <v>27</v>
      </c>
      <c r="D13" s="14" t="s">
        <v>28</v>
      </c>
      <c r="E13" s="15">
        <v>2800.0</v>
      </c>
      <c r="F13" s="15"/>
      <c r="G13" s="16"/>
      <c r="H13" s="16"/>
      <c r="I13" s="16"/>
      <c r="J13" s="16"/>
      <c r="K13" s="16"/>
      <c r="L13" s="16"/>
      <c r="M13" s="18">
        <v>400.0</v>
      </c>
      <c r="N13" s="15">
        <v>50.0</v>
      </c>
      <c r="O13" s="18">
        <v>400.0</v>
      </c>
      <c r="P13" s="18">
        <v>400.0</v>
      </c>
      <c r="Q13" s="15">
        <f t="shared" si="1"/>
        <v>4050</v>
      </c>
    </row>
    <row r="14">
      <c r="C14" s="14" t="s">
        <v>29</v>
      </c>
      <c r="D14" s="14" t="s">
        <v>30</v>
      </c>
      <c r="E14" s="15">
        <v>2800.0</v>
      </c>
      <c r="F14" s="15"/>
      <c r="G14" s="16"/>
      <c r="H14" s="16"/>
      <c r="I14" s="16"/>
      <c r="J14" s="16"/>
      <c r="K14" s="16"/>
      <c r="L14" s="16"/>
      <c r="M14" s="18">
        <v>400.0</v>
      </c>
      <c r="N14" s="15">
        <v>50.0</v>
      </c>
      <c r="O14" s="18">
        <v>400.0</v>
      </c>
      <c r="P14" s="18">
        <v>400.0</v>
      </c>
      <c r="Q14" s="15">
        <f t="shared" si="1"/>
        <v>4050</v>
      </c>
    </row>
    <row r="15">
      <c r="C15" s="14" t="s">
        <v>31</v>
      </c>
      <c r="D15" s="14" t="s">
        <v>32</v>
      </c>
      <c r="E15" s="15">
        <v>2800.0</v>
      </c>
      <c r="F15" s="15"/>
      <c r="G15" s="16"/>
      <c r="H15" s="16"/>
      <c r="I15" s="16"/>
      <c r="J15" s="16"/>
      <c r="K15" s="16"/>
      <c r="L15" s="16"/>
      <c r="M15" s="18">
        <v>400.0</v>
      </c>
      <c r="N15" s="15">
        <v>50.0</v>
      </c>
      <c r="O15" s="18">
        <v>400.0</v>
      </c>
      <c r="P15" s="18">
        <v>400.0</v>
      </c>
      <c r="Q15" s="15">
        <f t="shared" si="1"/>
        <v>4050</v>
      </c>
    </row>
    <row r="16">
      <c r="C16" s="14" t="s">
        <v>33</v>
      </c>
      <c r="D16" s="14" t="s">
        <v>34</v>
      </c>
      <c r="E16" s="15">
        <v>2800.0</v>
      </c>
      <c r="F16" s="15"/>
      <c r="G16" s="16"/>
      <c r="H16" s="16"/>
      <c r="I16" s="16"/>
      <c r="J16" s="16"/>
      <c r="K16" s="16"/>
      <c r="L16" s="16"/>
      <c r="M16" s="17">
        <v>1200.0</v>
      </c>
      <c r="N16" s="15"/>
      <c r="O16" s="15"/>
      <c r="P16" s="15"/>
      <c r="Q16" s="15">
        <f t="shared" si="1"/>
        <v>4000</v>
      </c>
    </row>
    <row r="17">
      <c r="C17" s="14" t="s">
        <v>35</v>
      </c>
      <c r="D17" s="14" t="s">
        <v>36</v>
      </c>
      <c r="E17" s="15">
        <v>2800.0</v>
      </c>
      <c r="F17" s="15"/>
      <c r="G17" s="16"/>
      <c r="H17" s="16"/>
      <c r="I17" s="16"/>
      <c r="J17" s="16"/>
      <c r="K17" s="16"/>
      <c r="L17" s="16"/>
      <c r="M17" s="17">
        <v>1200.0</v>
      </c>
      <c r="N17" s="15"/>
      <c r="O17" s="15"/>
      <c r="P17" s="15"/>
      <c r="Q17" s="15">
        <f t="shared" si="1"/>
        <v>4000</v>
      </c>
    </row>
    <row r="18">
      <c r="C18" s="14" t="s">
        <v>37</v>
      </c>
      <c r="D18" s="14" t="s">
        <v>38</v>
      </c>
      <c r="E18" s="15">
        <v>2800.0</v>
      </c>
      <c r="F18" s="15"/>
      <c r="G18" s="16"/>
      <c r="H18" s="16"/>
      <c r="I18" s="16"/>
      <c r="J18" s="16"/>
      <c r="K18" s="16"/>
      <c r="L18" s="16"/>
      <c r="M18" s="18">
        <v>400.0</v>
      </c>
      <c r="N18" s="15">
        <v>50.0</v>
      </c>
      <c r="O18" s="18">
        <v>400.0</v>
      </c>
      <c r="P18" s="18">
        <v>400.0</v>
      </c>
      <c r="Q18" s="15">
        <f t="shared" si="1"/>
        <v>4050</v>
      </c>
    </row>
    <row r="19">
      <c r="C19" s="14" t="s">
        <v>39</v>
      </c>
      <c r="D19" s="19" t="s">
        <v>40</v>
      </c>
      <c r="E19" s="15">
        <v>2800.0</v>
      </c>
      <c r="F19" s="15"/>
      <c r="G19" s="16"/>
      <c r="H19" s="16"/>
      <c r="I19" s="16"/>
      <c r="J19" s="16"/>
      <c r="K19" s="16"/>
      <c r="L19" s="16"/>
      <c r="M19" s="18">
        <v>400.0</v>
      </c>
      <c r="N19" s="15">
        <v>50.0</v>
      </c>
      <c r="O19" s="18">
        <v>400.0</v>
      </c>
      <c r="P19" s="18">
        <v>400.0</v>
      </c>
      <c r="Q19" s="15">
        <f t="shared" si="1"/>
        <v>4050</v>
      </c>
    </row>
    <row r="20">
      <c r="C20" s="14" t="s">
        <v>41</v>
      </c>
      <c r="D20" s="14" t="s">
        <v>42</v>
      </c>
      <c r="E20" s="15">
        <v>2800.0</v>
      </c>
      <c r="F20" s="15"/>
      <c r="G20" s="16"/>
      <c r="H20" s="16"/>
      <c r="I20" s="16"/>
      <c r="J20" s="16"/>
      <c r="K20" s="16"/>
      <c r="L20" s="16"/>
      <c r="M20" s="18">
        <v>400.0</v>
      </c>
      <c r="N20" s="15">
        <v>50.0</v>
      </c>
      <c r="O20" s="18">
        <v>400.0</v>
      </c>
      <c r="P20" s="18">
        <v>400.0</v>
      </c>
      <c r="Q20" s="15">
        <f t="shared" si="1"/>
        <v>4050</v>
      </c>
    </row>
    <row r="21" ht="15.75" customHeight="1">
      <c r="C21" s="14" t="s">
        <v>43</v>
      </c>
      <c r="D21" s="14" t="s">
        <v>44</v>
      </c>
      <c r="E21" s="15">
        <v>2800.0</v>
      </c>
      <c r="F21" s="15"/>
      <c r="G21" s="16"/>
      <c r="H21" s="16"/>
      <c r="I21" s="16"/>
      <c r="J21" s="16"/>
      <c r="K21" s="16"/>
      <c r="L21" s="16"/>
      <c r="M21" s="18">
        <v>400.0</v>
      </c>
      <c r="N21" s="15">
        <v>50.0</v>
      </c>
      <c r="O21" s="18">
        <v>400.0</v>
      </c>
      <c r="P21" s="18">
        <v>400.0</v>
      </c>
      <c r="Q21" s="15">
        <f t="shared" si="1"/>
        <v>4050</v>
      </c>
    </row>
    <row r="22" ht="15.75" customHeight="1">
      <c r="C22" s="14" t="s">
        <v>45</v>
      </c>
      <c r="D22" s="14" t="s">
        <v>46</v>
      </c>
      <c r="E22" s="15">
        <v>2800.0</v>
      </c>
      <c r="F22" s="15"/>
      <c r="G22" s="16"/>
      <c r="H22" s="16"/>
      <c r="I22" s="16"/>
      <c r="J22" s="16"/>
      <c r="K22" s="16"/>
      <c r="L22" s="16"/>
      <c r="M22" s="18">
        <v>400.0</v>
      </c>
      <c r="N22" s="15">
        <v>50.0</v>
      </c>
      <c r="O22" s="18">
        <v>400.0</v>
      </c>
      <c r="P22" s="18">
        <v>400.0</v>
      </c>
      <c r="Q22" s="15">
        <f t="shared" si="1"/>
        <v>4050</v>
      </c>
    </row>
    <row r="23" ht="15.75" customHeight="1">
      <c r="C23" s="14" t="s">
        <v>47</v>
      </c>
      <c r="D23" s="14" t="s">
        <v>48</v>
      </c>
      <c r="E23" s="15">
        <v>2800.0</v>
      </c>
      <c r="F23" s="15"/>
      <c r="G23" s="16"/>
      <c r="H23" s="16"/>
      <c r="I23" s="16"/>
      <c r="J23" s="16"/>
      <c r="K23" s="16"/>
      <c r="L23" s="16"/>
      <c r="M23" s="18">
        <v>400.0</v>
      </c>
      <c r="N23" s="15">
        <v>50.0</v>
      </c>
      <c r="O23" s="18">
        <v>400.0</v>
      </c>
      <c r="P23" s="18">
        <v>400.0</v>
      </c>
      <c r="Q23" s="15">
        <f t="shared" si="1"/>
        <v>4050</v>
      </c>
    </row>
    <row r="24" ht="15.75" customHeight="1">
      <c r="C24" s="14" t="s">
        <v>49</v>
      </c>
      <c r="D24" s="14" t="s">
        <v>50</v>
      </c>
      <c r="E24" s="15">
        <v>2800.0</v>
      </c>
      <c r="F24" s="15"/>
      <c r="G24" s="16"/>
      <c r="H24" s="16"/>
      <c r="I24" s="16"/>
      <c r="J24" s="16"/>
      <c r="K24" s="16"/>
      <c r="L24" s="16"/>
      <c r="M24" s="18">
        <v>400.0</v>
      </c>
      <c r="N24" s="15">
        <v>50.0</v>
      </c>
      <c r="O24" s="18">
        <v>400.0</v>
      </c>
      <c r="P24" s="18">
        <v>400.0</v>
      </c>
      <c r="Q24" s="15">
        <f t="shared" si="1"/>
        <v>4050</v>
      </c>
    </row>
    <row r="25" ht="15.75" customHeight="1">
      <c r="C25" s="14" t="s">
        <v>51</v>
      </c>
      <c r="D25" s="14" t="s">
        <v>52</v>
      </c>
      <c r="E25" s="15">
        <v>2800.0</v>
      </c>
      <c r="F25" s="15"/>
      <c r="G25" s="16"/>
      <c r="H25" s="16"/>
      <c r="I25" s="16"/>
      <c r="J25" s="16"/>
      <c r="K25" s="16"/>
      <c r="L25" s="16"/>
      <c r="M25" s="18">
        <v>400.0</v>
      </c>
      <c r="N25" s="15">
        <v>50.0</v>
      </c>
      <c r="O25" s="18">
        <v>400.0</v>
      </c>
      <c r="P25" s="18">
        <v>400.0</v>
      </c>
      <c r="Q25" s="15">
        <f t="shared" si="1"/>
        <v>4050</v>
      </c>
    </row>
    <row r="26" ht="15.75" customHeight="1">
      <c r="C26" s="14" t="s">
        <v>53</v>
      </c>
      <c r="D26" s="14" t="s">
        <v>54</v>
      </c>
      <c r="E26" s="15">
        <v>2800.0</v>
      </c>
      <c r="F26" s="15"/>
      <c r="G26" s="16"/>
      <c r="H26" s="16"/>
      <c r="I26" s="16"/>
      <c r="J26" s="16"/>
      <c r="K26" s="16"/>
      <c r="L26" s="16"/>
      <c r="M26" s="18">
        <v>400.0</v>
      </c>
      <c r="N26" s="15">
        <v>50.0</v>
      </c>
      <c r="O26" s="18">
        <v>400.0</v>
      </c>
      <c r="P26" s="18">
        <v>400.0</v>
      </c>
      <c r="Q26" s="15">
        <f t="shared" si="1"/>
        <v>4050</v>
      </c>
    </row>
    <row r="27" ht="15.75" customHeight="1">
      <c r="C27" s="14" t="s">
        <v>55</v>
      </c>
      <c r="D27" s="14" t="s">
        <v>56</v>
      </c>
      <c r="E27" s="15">
        <v>2800.0</v>
      </c>
      <c r="F27" s="15"/>
      <c r="G27" s="16"/>
      <c r="H27" s="16"/>
      <c r="I27" s="16"/>
      <c r="J27" s="16"/>
      <c r="K27" s="16"/>
      <c r="L27" s="16"/>
      <c r="M27" s="18">
        <v>400.0</v>
      </c>
      <c r="N27" s="15">
        <v>50.0</v>
      </c>
      <c r="O27" s="18">
        <v>400.0</v>
      </c>
      <c r="P27" s="18">
        <v>400.0</v>
      </c>
      <c r="Q27" s="15">
        <f t="shared" si="1"/>
        <v>4050</v>
      </c>
    </row>
    <row r="28" ht="15.75" customHeight="1">
      <c r="C28" s="14" t="s">
        <v>57</v>
      </c>
      <c r="D28" s="14" t="s">
        <v>58</v>
      </c>
      <c r="E28" s="15">
        <v>2800.0</v>
      </c>
      <c r="F28" s="15"/>
      <c r="G28" s="16"/>
      <c r="H28" s="16"/>
      <c r="I28" s="16"/>
      <c r="J28" s="16"/>
      <c r="K28" s="16"/>
      <c r="L28" s="16"/>
      <c r="M28" s="18">
        <v>400.0</v>
      </c>
      <c r="N28" s="15">
        <v>50.0</v>
      </c>
      <c r="O28" s="18">
        <v>400.0</v>
      </c>
      <c r="P28" s="18">
        <v>400.0</v>
      </c>
      <c r="Q28" s="15">
        <f t="shared" si="1"/>
        <v>4050</v>
      </c>
    </row>
    <row r="29" ht="15.75" customHeight="1">
      <c r="C29" s="20" t="s">
        <v>59</v>
      </c>
      <c r="D29" s="14" t="s">
        <v>60</v>
      </c>
      <c r="E29" s="15">
        <v>0.0</v>
      </c>
      <c r="F29" s="15">
        <v>0.0</v>
      </c>
      <c r="G29" s="21"/>
      <c r="H29" s="21"/>
      <c r="I29" s="21"/>
      <c r="J29" s="21"/>
      <c r="K29" s="21"/>
      <c r="L29" s="21"/>
      <c r="M29" s="15"/>
      <c r="N29" s="15">
        <v>0.0</v>
      </c>
      <c r="O29" s="15">
        <v>0.0</v>
      </c>
      <c r="P29" s="15">
        <v>0.0</v>
      </c>
      <c r="Q29" s="15">
        <f t="shared" si="1"/>
        <v>0</v>
      </c>
    </row>
    <row r="30" ht="15.75" customHeight="1">
      <c r="C30" s="20" t="s">
        <v>61</v>
      </c>
      <c r="D30" s="14" t="s">
        <v>62</v>
      </c>
      <c r="E30" s="15">
        <v>0.0</v>
      </c>
      <c r="F30" s="18">
        <v>3000.0</v>
      </c>
      <c r="G30" s="21"/>
      <c r="H30" s="21"/>
      <c r="I30" s="21"/>
      <c r="J30" s="21"/>
      <c r="K30" s="21"/>
      <c r="L30" s="21"/>
      <c r="M30" s="15">
        <v>0.0</v>
      </c>
      <c r="N30" s="15">
        <v>0.0</v>
      </c>
      <c r="O30" s="15">
        <v>0.0</v>
      </c>
      <c r="P30" s="15"/>
      <c r="Q30" s="15">
        <f t="shared" si="1"/>
        <v>3000</v>
      </c>
    </row>
    <row r="31" ht="15.75" customHeight="1">
      <c r="C31" s="14" t="s">
        <v>63</v>
      </c>
      <c r="D31" s="14" t="s">
        <v>64</v>
      </c>
      <c r="E31" s="15">
        <v>2800.0</v>
      </c>
      <c r="F31" s="15"/>
      <c r="G31" s="16"/>
      <c r="H31" s="16"/>
      <c r="I31" s="16"/>
      <c r="J31" s="16"/>
      <c r="K31" s="16"/>
      <c r="L31" s="16"/>
      <c r="M31" s="18">
        <v>400.0</v>
      </c>
      <c r="N31" s="15">
        <v>50.0</v>
      </c>
      <c r="O31" s="18">
        <v>400.0</v>
      </c>
      <c r="P31" s="18">
        <v>400.0</v>
      </c>
      <c r="Q31" s="15">
        <f t="shared" si="1"/>
        <v>4050</v>
      </c>
    </row>
    <row r="32" ht="15.75" customHeight="1">
      <c r="C32" s="14" t="s">
        <v>65</v>
      </c>
      <c r="D32" s="14" t="s">
        <v>66</v>
      </c>
      <c r="E32" s="15">
        <v>2800.0</v>
      </c>
      <c r="F32" s="15"/>
      <c r="G32" s="16"/>
      <c r="H32" s="16"/>
      <c r="I32" s="16"/>
      <c r="J32" s="16"/>
      <c r="K32" s="16"/>
      <c r="L32" s="16"/>
      <c r="M32" s="18">
        <v>400.0</v>
      </c>
      <c r="N32" s="15">
        <v>50.0</v>
      </c>
      <c r="O32" s="18">
        <v>400.0</v>
      </c>
      <c r="P32" s="18">
        <v>400.0</v>
      </c>
      <c r="Q32" s="15">
        <f t="shared" si="1"/>
        <v>4050</v>
      </c>
      <c r="V32" s="22"/>
    </row>
    <row r="33" ht="15.75" customHeight="1">
      <c r="C33" s="14"/>
      <c r="D33" s="23" t="s">
        <v>67</v>
      </c>
      <c r="E33" s="24">
        <f t="shared" ref="E33:F33" si="2">SUM(E8:E32)</f>
        <v>64400</v>
      </c>
      <c r="F33" s="24">
        <f t="shared" si="2"/>
        <v>3000</v>
      </c>
      <c r="G33" s="25">
        <v>-11955.0</v>
      </c>
      <c r="H33" s="25">
        <v>-3000.0</v>
      </c>
      <c r="I33" s="25">
        <v>-11955.0</v>
      </c>
      <c r="J33" s="25">
        <v>-3420.0</v>
      </c>
      <c r="K33" s="25">
        <v>-23910.0</v>
      </c>
      <c r="L33" s="25">
        <v>-40715.0</v>
      </c>
      <c r="M33" s="24">
        <f t="shared" ref="M33:Q33" si="3">SUM(M8:M32)</f>
        <v>13200</v>
      </c>
      <c r="N33" s="24">
        <f t="shared" si="3"/>
        <v>900</v>
      </c>
      <c r="O33" s="24">
        <f t="shared" si="3"/>
        <v>7200</v>
      </c>
      <c r="P33" s="24">
        <f t="shared" si="3"/>
        <v>7200</v>
      </c>
      <c r="Q33" s="24">
        <f t="shared" si="3"/>
        <v>95900</v>
      </c>
    </row>
    <row r="34" ht="15.75" customHeight="1">
      <c r="C34" s="14"/>
      <c r="D34" s="23" t="s">
        <v>68</v>
      </c>
      <c r="E34" s="24">
        <f>SUM(E8:E32)</f>
        <v>64400</v>
      </c>
      <c r="F34" s="24">
        <f t="shared" ref="F34:H34" si="4">SUM(F8:F32)+E34</f>
        <v>67400</v>
      </c>
      <c r="G34" s="24">
        <f t="shared" si="4"/>
        <v>67400</v>
      </c>
      <c r="H34" s="24">
        <f t="shared" si="4"/>
        <v>67400</v>
      </c>
      <c r="I34" s="24">
        <f>SUM(I8:I32)+G34</f>
        <v>67400</v>
      </c>
      <c r="J34" s="24">
        <f t="shared" ref="J34:L34" si="5">SUM(J8:J32)+I34</f>
        <v>67400</v>
      </c>
      <c r="K34" s="24">
        <f t="shared" si="5"/>
        <v>67400</v>
      </c>
      <c r="L34" s="24">
        <f t="shared" si="5"/>
        <v>67400</v>
      </c>
      <c r="M34" s="24">
        <f>SUM(M8:M32)+F34</f>
        <v>80600</v>
      </c>
      <c r="N34" s="24">
        <f t="shared" ref="N34:P34" si="6">SUM(N8:N32)+M34</f>
        <v>81500</v>
      </c>
      <c r="O34" s="24">
        <f t="shared" si="6"/>
        <v>88700</v>
      </c>
      <c r="P34" s="24">
        <f t="shared" si="6"/>
        <v>95900</v>
      </c>
      <c r="Q34" s="24">
        <f>SUM(Q8:Q32)</f>
        <v>95900</v>
      </c>
    </row>
    <row r="35" ht="15.75" customHeight="1">
      <c r="D35" s="26" t="s">
        <v>69</v>
      </c>
      <c r="G35" s="24">
        <f>F34+G33</f>
        <v>55445</v>
      </c>
      <c r="H35" s="24">
        <f t="shared" ref="H35:L35" si="7">G35+H33</f>
        <v>52445</v>
      </c>
      <c r="I35" s="24">
        <f t="shared" si="7"/>
        <v>40490</v>
      </c>
      <c r="J35" s="24">
        <f t="shared" si="7"/>
        <v>37070</v>
      </c>
      <c r="K35" s="24">
        <f t="shared" si="7"/>
        <v>13160</v>
      </c>
      <c r="L35" s="27">
        <f t="shared" si="7"/>
        <v>-27555</v>
      </c>
      <c r="Q35" s="28">
        <f>ABS(SUM(N38:N40)-Q34)</f>
        <v>945</v>
      </c>
    </row>
    <row r="36" ht="15.75" customHeight="1">
      <c r="Q36" s="1" t="s">
        <v>70</v>
      </c>
    </row>
    <row r="37" ht="15.75" customHeight="1"/>
    <row r="38" ht="15.75" customHeight="1">
      <c r="M38" s="14" t="s">
        <v>71</v>
      </c>
      <c r="N38" s="29">
        <v>88535.0</v>
      </c>
    </row>
    <row r="39" ht="15.75" customHeight="1">
      <c r="M39" s="19" t="s">
        <v>72</v>
      </c>
      <c r="N39" s="29">
        <v>3000.0</v>
      </c>
    </row>
    <row r="40" ht="15.75" customHeight="1">
      <c r="M40" s="14" t="s">
        <v>73</v>
      </c>
      <c r="N40" s="29">
        <v>3420.0</v>
      </c>
    </row>
    <row r="41" ht="15.75" customHeight="1">
      <c r="M41" s="14" t="s">
        <v>74</v>
      </c>
      <c r="N41" s="30">
        <f>SUM(N38:N40)</f>
        <v>94955</v>
      </c>
    </row>
    <row r="42" ht="15.75" customHeight="1">
      <c r="M42" s="14" t="s">
        <v>75</v>
      </c>
      <c r="N42" s="15">
        <f>L35</f>
        <v>-27555</v>
      </c>
      <c r="O42" s="31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M5:P5"/>
  </mergeCells>
  <printOptions/>
  <pageMargins bottom="0.75" footer="0.0" header="0.0" left="0.7" right="0.7" top="0.75"/>
  <pageSetup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2020-08-12T20:03:54Z</dcterms:created>
  <dc:creator>Theodore Bertele</dc:creator>
</cp:coreProperties>
</file>