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d Crap\RR\"/>
    </mc:Choice>
  </mc:AlternateContent>
  <bookViews>
    <workbookView xWindow="0" yWindow="0" windowWidth="25710" windowHeight="10875"/>
  </bookViews>
  <sheets>
    <sheet name="Sheet1" sheetId="1" r:id="rId1"/>
  </sheets>
  <definedNames>
    <definedName name="_xlnm.Print_Area" localSheetId="0">Sheet1!$A$1:$X$61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1" l="1"/>
  <c r="R57" i="1" l="1"/>
  <c r="R59" i="1" s="1"/>
  <c r="O57" i="1"/>
  <c r="O59" i="1" s="1"/>
  <c r="O24" i="1" l="1"/>
  <c r="L24" i="1"/>
  <c r="L57" i="1"/>
  <c r="L59" i="1" s="1"/>
  <c r="L46" i="1"/>
  <c r="L38" i="1"/>
  <c r="L14" i="1"/>
  <c r="I57" i="1"/>
  <c r="I59" i="1" s="1"/>
  <c r="H22" i="1"/>
  <c r="L48" i="1" l="1"/>
  <c r="L50" i="1" s="1"/>
  <c r="L60" i="1" s="1"/>
  <c r="R24" i="1"/>
  <c r="R46" i="1"/>
  <c r="R38" i="1"/>
  <c r="O38" i="1"/>
  <c r="R14" i="1"/>
  <c r="R48" i="1" l="1"/>
  <c r="R50" i="1" s="1"/>
  <c r="R60" i="1" s="1"/>
  <c r="I38" i="1"/>
  <c r="I46" i="1"/>
  <c r="I14" i="1"/>
  <c r="I24" i="1"/>
  <c r="I48" i="1" s="1"/>
  <c r="O14" i="1"/>
  <c r="I50" i="1" l="1"/>
  <c r="I60" i="1" s="1"/>
  <c r="O48" i="1"/>
  <c r="O50" i="1" s="1"/>
  <c r="O60" i="1" s="1"/>
</calcChain>
</file>

<file path=xl/sharedStrings.xml><?xml version="1.0" encoding="utf-8"?>
<sst xmlns="http://schemas.openxmlformats.org/spreadsheetml/2006/main" count="74" uniqueCount="63">
  <si>
    <t>ORDINARY INCOME/EXPENSES</t>
  </si>
  <si>
    <t>INCOME</t>
  </si>
  <si>
    <t>DUES INCOME</t>
  </si>
  <si>
    <t>PRO-FORMA</t>
  </si>
  <si>
    <t>OTHER INCOME</t>
  </si>
  <si>
    <t>BUDGET</t>
  </si>
  <si>
    <t>TOTAL INCOME</t>
  </si>
  <si>
    <t>EXPENSES</t>
  </si>
  <si>
    <t>IMPROVEMENTS</t>
  </si>
  <si>
    <t>ROAD WORKS</t>
  </si>
  <si>
    <t>TOTAL IMPROVEMENTS</t>
  </si>
  <si>
    <t xml:space="preserve"> </t>
  </si>
  <si>
    <t>BANK SERVICE CHARGES</t>
  </si>
  <si>
    <t>DUES &amp; SUBSCRIPTIONS</t>
  </si>
  <si>
    <t>POSTAGE &amp; DELIVERY</t>
  </si>
  <si>
    <t>PROFESSIONAL FEES</t>
  </si>
  <si>
    <t>ACCOUNTANT</t>
  </si>
  <si>
    <t>BOOKKEEPER</t>
  </si>
  <si>
    <t>PROJECT MANAGEMENT</t>
  </si>
  <si>
    <t>LEGAL FEES</t>
  </si>
  <si>
    <t>TOTAL PROFESSIONAL FEES</t>
  </si>
  <si>
    <t>SNOW PLOWING</t>
  </si>
  <si>
    <t>UTILITIES</t>
  </si>
  <si>
    <t>PHONE/FAX/DATA</t>
  </si>
  <si>
    <t>GAS &amp; ELECTRIC</t>
  </si>
  <si>
    <t>TOTAL UTILITIES</t>
  </si>
  <si>
    <t>NET ORDINARY INCOME</t>
  </si>
  <si>
    <t>TOTAL EXPENSES</t>
  </si>
  <si>
    <t>OTHER INCOME/EXPENSES</t>
  </si>
  <si>
    <t>INTEREST INCOME</t>
  </si>
  <si>
    <t>TOTAL OTHER INCOME</t>
  </si>
  <si>
    <t>NET OTHER INCOME</t>
  </si>
  <si>
    <t>NET INCOME</t>
  </si>
  <si>
    <t>BUDGET COMMENTS</t>
  </si>
  <si>
    <t>SNOW PLOW 50% SHARE</t>
  </si>
  <si>
    <t>ROOSEVELT RIDGE HOMEOWNERS ASSOCIATION</t>
  </si>
  <si>
    <t>ROAD GRADING (2X)</t>
  </si>
  <si>
    <t>Camera repairs, cosmetic upgrades, electronic equipment</t>
  </si>
  <si>
    <t>Increase grading to twice per year</t>
  </si>
  <si>
    <t>Stop use of credit card for HOA fees due to charges</t>
  </si>
  <si>
    <t>ENTRY WAY/GATE/SIGNAGE</t>
  </si>
  <si>
    <t>SECURITY</t>
  </si>
  <si>
    <t>ACTUALS</t>
  </si>
  <si>
    <t>BUDGET 2020</t>
  </si>
  <si>
    <t>COMPUTER &amp; INTERNET</t>
  </si>
  <si>
    <t>INSURANCE (LIABILITY)</t>
  </si>
  <si>
    <t>GATE REMOTES</t>
  </si>
  <si>
    <t>SNOW PLOW ALL YEAR ACCESS</t>
  </si>
  <si>
    <t>pending HOA discussion &amp; vote</t>
  </si>
  <si>
    <t>fees for documents, transfers, and DRC review fees</t>
  </si>
  <si>
    <t>NON-ANNEXED LOT PAYMENTS</t>
  </si>
  <si>
    <t>ESCROW DEMAND INCOME</t>
  </si>
  <si>
    <t>OFFICE SUPPLIES</t>
  </si>
  <si>
    <t>CREDIT CARD FEES</t>
  </si>
  <si>
    <t>ARCHITECT FEES</t>
  </si>
  <si>
    <t>CT Corporation -$450</t>
  </si>
  <si>
    <t>SEP YTD</t>
  </si>
  <si>
    <t>Stopped use of G-suite for Board</t>
  </si>
  <si>
    <t>Camera replacement, gate, chain, locks</t>
  </si>
  <si>
    <t>SJH chip piles and road works</t>
  </si>
  <si>
    <t>Charge for 1 x non-annexed lots (HOA to discuss amount)</t>
  </si>
  <si>
    <t>Need To Rebuild HOA Reserve Account Balance</t>
  </si>
  <si>
    <t>increase to original $150 per month (23 lots)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</si>
</sst>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44" fontId="0" fillId="0" borderId="0" xfId="1" applyFont="1"/>
    <xf numFmtId="0" fontId="0" fillId="0" borderId="0" xfId="0" applyBorder="1"/>
    <xf numFmtId="0" fontId="0" fillId="0" borderId="0" xfId="0" applyBorder="1" applyAlignme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0" fillId="0" borderId="6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9" xfId="0" applyNumberFormat="1" applyBorder="1"/>
    <xf numFmtId="164" fontId="0" fillId="0" borderId="5" xfId="1" applyNumberFormat="1" applyFont="1" applyBorder="1"/>
    <xf numFmtId="164" fontId="0" fillId="0" borderId="6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1" applyNumberFormat="1" applyFont="1" applyBorder="1"/>
    <xf numFmtId="164" fontId="2" fillId="0" borderId="6" xfId="1" applyNumberFormat="1" applyFont="1" applyBorder="1"/>
    <xf numFmtId="164" fontId="2" fillId="0" borderId="6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" xfId="0" applyNumberFormat="1" applyBorder="1"/>
    <xf numFmtId="164" fontId="0" fillId="0" borderId="8" xfId="1" applyNumberFormat="1" applyFont="1" applyBorder="1"/>
    <xf numFmtId="164" fontId="0" fillId="0" borderId="9" xfId="0" applyNumberFormat="1" applyBorder="1"/>
    <xf numFmtId="164" fontId="2" fillId="0" borderId="11" xfId="0" applyNumberFormat="1" applyFont="1" applyBorder="1"/>
    <xf numFmtId="164" fontId="0" fillId="0" borderId="10" xfId="0" applyNumberFormat="1" applyBorder="1"/>
    <xf numFmtId="164" fontId="2" fillId="0" borderId="11" xfId="1" applyNumberFormat="1" applyFont="1" applyBorder="1"/>
    <xf numFmtId="164" fontId="2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164" fontId="0" fillId="0" borderId="11" xfId="0" applyNumberFormat="1" applyBorder="1"/>
    <xf numFmtId="164" fontId="0" fillId="0" borderId="11" xfId="1" applyNumberFormat="1" applyFont="1" applyBorder="1"/>
    <xf numFmtId="0" fontId="0" fillId="2" borderId="9" xfId="0" applyFill="1" applyBorder="1"/>
    <xf numFmtId="0" fontId="0" fillId="2" borderId="2" xfId="0" applyFill="1" applyBorder="1"/>
    <xf numFmtId="0" fontId="0" fillId="2" borderId="5" xfId="0" applyFill="1" applyBorder="1"/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9" xfId="0" applyNumberFormat="1" applyFill="1" applyBorder="1"/>
    <xf numFmtId="164" fontId="0" fillId="2" borderId="5" xfId="1" applyNumberFormat="1" applyFont="1" applyFill="1" applyBorder="1"/>
    <xf numFmtId="0" fontId="0" fillId="2" borderId="0" xfId="0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4" xfId="0" applyNumberFormat="1" applyBorder="1"/>
    <xf numFmtId="164" fontId="0" fillId="0" borderId="25" xfId="0" applyNumberFormat="1" applyBorder="1"/>
    <xf numFmtId="164" fontId="0" fillId="0" borderId="21" xfId="0" applyNumberFormat="1" applyBorder="1"/>
    <xf numFmtId="0" fontId="0" fillId="2" borderId="11" xfId="0" applyFill="1" applyBorder="1"/>
    <xf numFmtId="0" fontId="0" fillId="2" borderId="4" xfId="0" applyFill="1" applyBorder="1"/>
    <xf numFmtId="0" fontId="0" fillId="2" borderId="6" xfId="0" applyFill="1" applyBorder="1"/>
    <xf numFmtId="164" fontId="0" fillId="2" borderId="6" xfId="1" applyNumberFormat="1" applyFont="1" applyFill="1" applyBorder="1"/>
    <xf numFmtId="164" fontId="0" fillId="2" borderId="8" xfId="1" applyNumberFormat="1" applyFont="1" applyFill="1" applyBorder="1"/>
    <xf numFmtId="164" fontId="0" fillId="2" borderId="11" xfId="1" applyNumberFormat="1" applyFont="1" applyFill="1" applyBorder="1"/>
    <xf numFmtId="44" fontId="0" fillId="0" borderId="0" xfId="1" applyFont="1" applyBorder="1"/>
    <xf numFmtId="44" fontId="0" fillId="2" borderId="4" xfId="1" applyFont="1" applyFill="1" applyBorder="1"/>
    <xf numFmtId="44" fontId="0" fillId="2" borderId="6" xfId="1" applyFont="1" applyFill="1" applyBorder="1"/>
    <xf numFmtId="164" fontId="2" fillId="2" borderId="6" xfId="1" applyNumberFormat="1" applyFont="1" applyFill="1" applyBorder="1"/>
    <xf numFmtId="164" fontId="2" fillId="2" borderId="11" xfId="1" applyNumberFormat="1" applyFont="1" applyFill="1" applyBorder="1"/>
    <xf numFmtId="0" fontId="0" fillId="0" borderId="0" xfId="0" applyAlignment="1"/>
    <xf numFmtId="0" fontId="0" fillId="0" borderId="0" xfId="0" applyBorder="1" applyAlignment="1"/>
    <xf numFmtId="164" fontId="2" fillId="0" borderId="1" xfId="0" applyNumberFormat="1" applyFont="1" applyBorder="1"/>
    <xf numFmtId="0" fontId="2" fillId="0" borderId="16" xfId="0" applyFont="1" applyBorder="1"/>
    <xf numFmtId="164" fontId="2" fillId="0" borderId="16" xfId="0" applyNumberFormat="1" applyFont="1" applyBorder="1"/>
    <xf numFmtId="0" fontId="2" fillId="0" borderId="0" xfId="0" applyFont="1"/>
    <xf numFmtId="1" fontId="2" fillId="0" borderId="16" xfId="0" applyNumberFormat="1" applyFont="1" applyBorder="1"/>
    <xf numFmtId="1" fontId="2" fillId="0" borderId="6" xfId="0" applyNumberFormat="1" applyFont="1" applyBorder="1"/>
    <xf numFmtId="1" fontId="0" fillId="0" borderId="0" xfId="0" applyNumberFormat="1"/>
    <xf numFmtId="44" fontId="2" fillId="0" borderId="0" xfId="1" applyFont="1"/>
    <xf numFmtId="0" fontId="0" fillId="3" borderId="0" xfId="0" applyFill="1"/>
    <xf numFmtId="44" fontId="0" fillId="3" borderId="0" xfId="1" applyFont="1" applyFill="1"/>
    <xf numFmtId="0" fontId="2" fillId="0" borderId="2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16" fontId="2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6" xfId="0" applyBorder="1" applyAlignment="1"/>
    <xf numFmtId="0" fontId="3" fillId="0" borderId="0" xfId="0" applyFont="1" applyAlignment="1">
      <alignment horizontal="center"/>
    </xf>
    <xf numFmtId="0" fontId="0" fillId="0" borderId="12" xfId="0" applyBorder="1" applyAlignment="1"/>
    <xf numFmtId="0" fontId="0" fillId="0" borderId="0" xfId="0" applyFill="1" applyBorder="1" applyAlignment="1"/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abSelected="1" zoomScale="75" zoomScaleNormal="75" workbookViewId="0">
      <selection activeCell="K65" sqref="K65"/>
    </sheetView>
  </sheetViews>
  <sheetFormatPr defaultRowHeight="15" x14ac:dyDescent="0.25"/>
  <cols>
    <col min="1" max="1" width="2.5703125" customWidth="1"/>
    <col min="2" max="4" width="4.7109375" customWidth="1"/>
    <col min="7" max="7" width="7" customWidth="1"/>
    <col min="8" max="9" width="10.28515625" customWidth="1"/>
    <col min="10" max="10" width="3.42578125" customWidth="1"/>
    <col min="11" max="12" width="10.28515625" customWidth="1"/>
    <col min="13" max="13" width="3.42578125" customWidth="1"/>
    <col min="14" max="15" width="10.28515625" customWidth="1"/>
    <col min="16" max="16" width="3.28515625" customWidth="1"/>
    <col min="17" max="18" width="10.28515625" customWidth="1"/>
  </cols>
  <sheetData>
    <row r="1" spans="2:24" ht="18.75" x14ac:dyDescent="0.3">
      <c r="H1" s="102" t="s">
        <v>35</v>
      </c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24" ht="18.75" x14ac:dyDescent="0.3">
      <c r="H2" s="102" t="s">
        <v>43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2:24" ht="15.75" thickBot="1" x14ac:dyDescent="0.3"/>
    <row r="4" spans="2:24" s="1" customFormat="1" ht="15.75" thickBot="1" x14ac:dyDescent="0.3">
      <c r="H4" s="105">
        <v>2018</v>
      </c>
      <c r="I4" s="106"/>
      <c r="J4" s="15"/>
      <c r="K4" s="92">
        <v>2019</v>
      </c>
      <c r="L4" s="93"/>
      <c r="M4" s="15"/>
      <c r="N4" s="105">
        <v>2019</v>
      </c>
      <c r="O4" s="106" t="s">
        <v>11</v>
      </c>
      <c r="P4" s="15"/>
      <c r="Q4" s="108">
        <v>2020</v>
      </c>
      <c r="R4" s="109"/>
      <c r="S4" s="49"/>
      <c r="T4" s="49"/>
      <c r="U4" s="49"/>
      <c r="V4" s="49"/>
      <c r="W4" s="49"/>
      <c r="X4" s="50"/>
    </row>
    <row r="5" spans="2:24" s="1" customFormat="1" x14ac:dyDescent="0.25">
      <c r="H5" s="96" t="s">
        <v>42</v>
      </c>
      <c r="I5" s="97"/>
      <c r="J5" s="16"/>
      <c r="K5" s="92" t="s">
        <v>56</v>
      </c>
      <c r="L5" s="93"/>
      <c r="M5" s="16"/>
      <c r="N5" s="107" t="s">
        <v>3</v>
      </c>
      <c r="O5" s="97"/>
      <c r="P5" s="16"/>
      <c r="Q5" s="110" t="s">
        <v>5</v>
      </c>
      <c r="R5" s="111"/>
      <c r="S5" s="112" t="s">
        <v>33</v>
      </c>
      <c r="T5" s="112"/>
      <c r="U5" s="112"/>
      <c r="V5" s="112"/>
      <c r="W5" s="112"/>
      <c r="X5" s="113"/>
    </row>
    <row r="6" spans="2:24" ht="8.1" customHeight="1" thickBot="1" x14ac:dyDescent="0.3">
      <c r="H6" s="11"/>
      <c r="I6" s="13"/>
      <c r="J6" s="12"/>
      <c r="K6" s="60"/>
      <c r="L6" s="61"/>
      <c r="M6" s="12"/>
      <c r="N6" s="11"/>
      <c r="O6" s="13"/>
      <c r="P6" s="12"/>
      <c r="Q6" s="41"/>
      <c r="R6" s="69"/>
      <c r="S6" s="3"/>
      <c r="T6" s="3"/>
      <c r="U6" s="3"/>
      <c r="V6" s="3"/>
      <c r="W6" s="3"/>
      <c r="X6" s="52"/>
    </row>
    <row r="7" spans="2:24" x14ac:dyDescent="0.25">
      <c r="B7" s="98" t="s">
        <v>0</v>
      </c>
      <c r="C7" s="99"/>
      <c r="D7" s="99"/>
      <c r="E7" s="99"/>
      <c r="F7" s="99"/>
      <c r="G7" s="6"/>
      <c r="H7" s="14"/>
      <c r="I7" s="7"/>
      <c r="J7" s="6"/>
      <c r="K7" s="62"/>
      <c r="L7" s="63"/>
      <c r="M7" s="6"/>
      <c r="N7" s="14"/>
      <c r="O7" s="7"/>
      <c r="P7" s="6"/>
      <c r="Q7" s="42"/>
      <c r="R7" s="70"/>
      <c r="S7" s="3"/>
      <c r="T7" s="3"/>
      <c r="U7" s="3"/>
      <c r="V7" s="3"/>
      <c r="W7" s="3"/>
      <c r="X7" s="52"/>
    </row>
    <row r="8" spans="2:24" x14ac:dyDescent="0.25">
      <c r="B8" s="8"/>
      <c r="C8" s="94" t="s">
        <v>1</v>
      </c>
      <c r="D8" s="94"/>
      <c r="E8" s="3"/>
      <c r="F8" s="3"/>
      <c r="G8" s="3"/>
      <c r="H8" s="8"/>
      <c r="I8" s="9"/>
      <c r="J8" s="3"/>
      <c r="K8" s="51"/>
      <c r="L8" s="52"/>
      <c r="M8" s="3"/>
      <c r="N8" s="8"/>
      <c r="O8" s="9"/>
      <c r="P8" s="3"/>
      <c r="Q8" s="43"/>
      <c r="R8" s="71"/>
      <c r="S8" s="53"/>
      <c r="T8" s="53"/>
      <c r="U8" s="53"/>
      <c r="V8" s="53"/>
      <c r="W8" s="53"/>
      <c r="X8" s="54"/>
    </row>
    <row r="9" spans="2:24" x14ac:dyDescent="0.25">
      <c r="B9" s="8"/>
      <c r="C9" s="3"/>
      <c r="D9" s="94" t="s">
        <v>2</v>
      </c>
      <c r="E9" s="95"/>
      <c r="F9" s="95"/>
      <c r="G9" s="3"/>
      <c r="H9" s="19" t="s">
        <v>11</v>
      </c>
      <c r="I9" s="25">
        <v>26900</v>
      </c>
      <c r="J9" s="23"/>
      <c r="K9" s="64"/>
      <c r="L9" s="65">
        <v>22500</v>
      </c>
      <c r="M9" s="23"/>
      <c r="N9" s="24"/>
      <c r="O9" s="25">
        <v>29400</v>
      </c>
      <c r="P9" s="23"/>
      <c r="Q9" s="44"/>
      <c r="R9" s="72">
        <v>41400</v>
      </c>
      <c r="S9" s="55" t="s">
        <v>62</v>
      </c>
      <c r="T9" s="55"/>
      <c r="U9" s="55"/>
      <c r="V9" s="55"/>
      <c r="W9" s="55"/>
      <c r="X9" s="56"/>
    </row>
    <row r="10" spans="2:24" x14ac:dyDescent="0.25">
      <c r="B10" s="8"/>
      <c r="C10" s="3"/>
      <c r="D10" s="94" t="s">
        <v>50</v>
      </c>
      <c r="E10" s="95"/>
      <c r="F10" s="95"/>
      <c r="G10" s="101"/>
      <c r="H10" s="19"/>
      <c r="I10" s="22"/>
      <c r="J10" s="23"/>
      <c r="K10" s="64"/>
      <c r="L10" s="65">
        <v>1500</v>
      </c>
      <c r="M10" s="23"/>
      <c r="N10" s="24"/>
      <c r="O10" s="25">
        <v>1500</v>
      </c>
      <c r="P10" s="23"/>
      <c r="Q10" s="44"/>
      <c r="R10" s="72">
        <v>1500</v>
      </c>
      <c r="S10" s="55" t="s">
        <v>60</v>
      </c>
      <c r="T10" s="55"/>
      <c r="U10" s="55"/>
      <c r="V10" s="55"/>
      <c r="W10" s="55"/>
      <c r="X10" s="56"/>
    </row>
    <row r="11" spans="2:24" x14ac:dyDescent="0.25">
      <c r="B11" s="8"/>
      <c r="C11" s="3"/>
      <c r="D11" s="94" t="s">
        <v>34</v>
      </c>
      <c r="E11" s="95"/>
      <c r="F11" s="95"/>
      <c r="H11" s="19"/>
      <c r="I11" s="22"/>
      <c r="J11" s="23"/>
      <c r="K11" s="64"/>
      <c r="L11" s="65"/>
      <c r="M11" s="23"/>
      <c r="N11" s="24"/>
      <c r="O11" s="25"/>
      <c r="P11" s="23"/>
      <c r="Q11" s="44"/>
      <c r="R11" s="72">
        <v>0</v>
      </c>
      <c r="S11" s="55" t="s">
        <v>48</v>
      </c>
      <c r="T11" s="53"/>
      <c r="U11" s="53"/>
      <c r="V11" s="53"/>
      <c r="W11" s="53"/>
      <c r="X11" s="54"/>
    </row>
    <row r="12" spans="2:24" x14ac:dyDescent="0.25">
      <c r="B12" s="8"/>
      <c r="C12" s="3"/>
      <c r="D12" s="94" t="s">
        <v>51</v>
      </c>
      <c r="E12" s="95"/>
      <c r="F12" s="95"/>
      <c r="G12" s="101"/>
      <c r="H12" s="8"/>
      <c r="I12" s="22"/>
      <c r="J12" s="23"/>
      <c r="K12" s="64"/>
      <c r="L12" s="65">
        <v>500</v>
      </c>
      <c r="M12" s="23"/>
      <c r="N12" s="24"/>
      <c r="O12" s="25">
        <v>500</v>
      </c>
      <c r="P12" s="23"/>
      <c r="Q12" s="44"/>
      <c r="R12" s="72">
        <v>500</v>
      </c>
      <c r="S12" s="55" t="s">
        <v>49</v>
      </c>
      <c r="T12" s="55"/>
      <c r="U12" s="55"/>
      <c r="V12" s="55"/>
      <c r="W12" s="55"/>
      <c r="X12" s="56"/>
    </row>
    <row r="13" spans="2:24" ht="15.75" thickBot="1" x14ac:dyDescent="0.3">
      <c r="B13" s="10"/>
      <c r="C13" s="5"/>
      <c r="D13" s="5"/>
      <c r="E13" s="5"/>
      <c r="F13" s="5"/>
      <c r="G13" s="5"/>
      <c r="H13" s="10"/>
      <c r="I13" s="29"/>
      <c r="J13" s="30"/>
      <c r="K13" s="66"/>
      <c r="L13" s="67"/>
      <c r="M13" s="30"/>
      <c r="N13" s="28"/>
      <c r="O13" s="31"/>
      <c r="P13" s="30"/>
      <c r="Q13" s="45"/>
      <c r="R13" s="73"/>
      <c r="S13" s="53"/>
      <c r="T13" s="53"/>
      <c r="U13" s="53"/>
      <c r="V13" s="53"/>
      <c r="W13" s="53"/>
      <c r="X13" s="54"/>
    </row>
    <row r="14" spans="2:24" ht="16.5" thickTop="1" thickBot="1" x14ac:dyDescent="0.3">
      <c r="B14" s="11"/>
      <c r="C14" s="103" t="s">
        <v>6</v>
      </c>
      <c r="D14" s="103"/>
      <c r="E14" s="103"/>
      <c r="F14" s="12"/>
      <c r="G14" s="12"/>
      <c r="H14" s="20" t="s">
        <v>11</v>
      </c>
      <c r="I14" s="39">
        <f>SUM(I9:I13)</f>
        <v>26900</v>
      </c>
      <c r="J14" s="34"/>
      <c r="K14" s="68"/>
      <c r="L14" s="39">
        <f>SUM(L9:L13)</f>
        <v>24500</v>
      </c>
      <c r="M14" s="34"/>
      <c r="N14" s="32"/>
      <c r="O14" s="40">
        <f>SUM(O9:O13)</f>
        <v>31400</v>
      </c>
      <c r="P14" s="34"/>
      <c r="Q14" s="46"/>
      <c r="R14" s="74">
        <f>SUM(R9:R13)</f>
        <v>43400</v>
      </c>
      <c r="S14" s="3"/>
      <c r="T14" s="3"/>
      <c r="U14" s="3"/>
      <c r="V14" s="3"/>
      <c r="W14" s="3"/>
      <c r="X14" s="52"/>
    </row>
    <row r="15" spans="2:24" ht="12.75" customHeight="1" thickBot="1" x14ac:dyDescent="0.3">
      <c r="C15" s="3"/>
      <c r="D15" s="3"/>
      <c r="E15" s="3"/>
      <c r="F15" s="3"/>
      <c r="H15" s="8"/>
      <c r="I15" s="3"/>
      <c r="J15" s="3"/>
      <c r="K15" s="51"/>
      <c r="L15" s="52"/>
      <c r="M15" s="3"/>
      <c r="N15" s="3"/>
      <c r="O15" s="75"/>
      <c r="P15" s="3"/>
      <c r="Q15" s="48"/>
      <c r="R15" s="71"/>
      <c r="S15" s="3"/>
      <c r="T15" s="3"/>
      <c r="U15" s="3"/>
      <c r="V15" s="3"/>
      <c r="W15" s="3"/>
      <c r="X15" s="52"/>
    </row>
    <row r="16" spans="2:24" x14ac:dyDescent="0.25">
      <c r="B16" s="14"/>
      <c r="C16" s="99" t="s">
        <v>7</v>
      </c>
      <c r="D16" s="99"/>
      <c r="E16" s="99"/>
      <c r="F16" s="99"/>
      <c r="G16" s="6"/>
      <c r="H16" s="14"/>
      <c r="I16" s="7"/>
      <c r="J16" s="6"/>
      <c r="K16" s="62"/>
      <c r="L16" s="63"/>
      <c r="M16" s="6"/>
      <c r="N16" s="14"/>
      <c r="O16" s="18"/>
      <c r="P16" s="6"/>
      <c r="Q16" s="42"/>
      <c r="R16" s="76"/>
      <c r="S16" s="3"/>
      <c r="T16" s="3"/>
      <c r="U16" s="3"/>
      <c r="V16" s="3"/>
      <c r="W16" s="3"/>
      <c r="X16" s="52"/>
    </row>
    <row r="17" spans="2:24" x14ac:dyDescent="0.25">
      <c r="B17" s="8"/>
      <c r="C17" s="81"/>
      <c r="D17" s="81" t="s">
        <v>44</v>
      </c>
      <c r="E17" s="81"/>
      <c r="F17" s="81"/>
      <c r="G17" s="3"/>
      <c r="H17" s="8"/>
      <c r="I17" s="87">
        <v>95.36</v>
      </c>
      <c r="J17" s="3"/>
      <c r="K17" s="51"/>
      <c r="L17" s="86">
        <v>147.35</v>
      </c>
      <c r="M17" s="3"/>
      <c r="N17" s="8"/>
      <c r="O17" s="26">
        <v>147.35</v>
      </c>
      <c r="P17" s="3"/>
      <c r="Q17" s="43"/>
      <c r="R17" s="77">
        <v>0</v>
      </c>
      <c r="S17" s="3" t="s">
        <v>57</v>
      </c>
      <c r="T17" s="3"/>
      <c r="U17" s="3"/>
      <c r="V17" s="3"/>
      <c r="W17" s="3"/>
      <c r="X17" s="52"/>
    </row>
    <row r="18" spans="2:24" x14ac:dyDescent="0.25">
      <c r="B18" s="8"/>
      <c r="C18" s="3"/>
      <c r="D18" s="3" t="s">
        <v>8</v>
      </c>
      <c r="E18" s="3"/>
      <c r="F18" s="3"/>
      <c r="G18" s="3"/>
      <c r="H18" s="8"/>
      <c r="I18" s="9"/>
      <c r="J18" s="3"/>
      <c r="K18" s="51"/>
      <c r="L18" s="83"/>
      <c r="M18" s="3"/>
      <c r="N18" s="8"/>
      <c r="O18" s="17"/>
      <c r="P18" s="3"/>
      <c r="Q18" s="43"/>
      <c r="R18" s="77"/>
      <c r="S18" s="3"/>
      <c r="T18" s="3"/>
      <c r="U18" s="3"/>
      <c r="V18" s="3"/>
      <c r="W18" s="3"/>
      <c r="X18" s="52"/>
    </row>
    <row r="19" spans="2:24" x14ac:dyDescent="0.25">
      <c r="B19" s="8"/>
      <c r="C19" s="3"/>
      <c r="D19" s="3"/>
      <c r="E19" s="94" t="s">
        <v>9</v>
      </c>
      <c r="F19" s="94"/>
      <c r="G19" s="3"/>
      <c r="H19" s="21">
        <v>51420</v>
      </c>
      <c r="I19" s="22"/>
      <c r="J19" s="23"/>
      <c r="K19" s="64">
        <v>3055</v>
      </c>
      <c r="L19" s="84"/>
      <c r="M19" s="23"/>
      <c r="N19" s="24">
        <v>3055</v>
      </c>
      <c r="O19" s="25" t="s">
        <v>11</v>
      </c>
      <c r="P19" s="23"/>
      <c r="Q19" s="47">
        <v>6000</v>
      </c>
      <c r="R19" s="72" t="s">
        <v>11</v>
      </c>
      <c r="S19" s="55" t="s">
        <v>59</v>
      </c>
      <c r="T19" s="55"/>
      <c r="U19" s="55"/>
      <c r="V19" s="55"/>
      <c r="W19" s="55"/>
      <c r="X19" s="56"/>
    </row>
    <row r="20" spans="2:24" x14ac:dyDescent="0.25">
      <c r="B20" s="8"/>
      <c r="C20" s="3"/>
      <c r="D20" s="3"/>
      <c r="E20" s="94" t="s">
        <v>36</v>
      </c>
      <c r="F20" s="94"/>
      <c r="G20" s="101"/>
      <c r="H20" s="21"/>
      <c r="I20" s="22"/>
      <c r="J20" s="23"/>
      <c r="K20" s="64"/>
      <c r="L20" s="84"/>
      <c r="M20" s="23"/>
      <c r="N20" s="24">
        <v>2000</v>
      </c>
      <c r="O20" s="25"/>
      <c r="P20" s="23"/>
      <c r="Q20" s="47">
        <v>4000</v>
      </c>
      <c r="R20" s="72"/>
      <c r="S20" s="55" t="s">
        <v>38</v>
      </c>
      <c r="T20" s="55"/>
      <c r="U20" s="55"/>
      <c r="V20" s="55"/>
      <c r="W20" s="55"/>
      <c r="X20" s="56"/>
    </row>
    <row r="21" spans="2:24" x14ac:dyDescent="0.25">
      <c r="B21" s="8"/>
      <c r="C21" s="3"/>
      <c r="D21" s="3"/>
      <c r="E21" s="94" t="s">
        <v>41</v>
      </c>
      <c r="F21" s="94"/>
      <c r="G21" s="3"/>
      <c r="H21" s="21">
        <v>457.9</v>
      </c>
      <c r="I21" s="22"/>
      <c r="J21" s="23"/>
      <c r="K21" s="64"/>
      <c r="L21" s="84"/>
      <c r="M21" s="23"/>
      <c r="N21" s="24"/>
      <c r="O21" s="25"/>
      <c r="P21" s="23"/>
      <c r="Q21" s="47">
        <v>1000</v>
      </c>
      <c r="R21" s="72"/>
      <c r="S21" s="55" t="s">
        <v>58</v>
      </c>
      <c r="T21" s="55"/>
      <c r="U21" s="55"/>
      <c r="V21" s="55"/>
      <c r="W21" s="55"/>
      <c r="X21" s="56"/>
    </row>
    <row r="22" spans="2:24" x14ac:dyDescent="0.25">
      <c r="B22" s="8"/>
      <c r="C22" s="3"/>
      <c r="D22" s="3"/>
      <c r="E22" s="94" t="s">
        <v>40</v>
      </c>
      <c r="F22" s="94"/>
      <c r="G22" s="94"/>
      <c r="H22" s="21">
        <f>(908.68+11.88)</f>
        <v>920.56</v>
      </c>
      <c r="I22" s="22"/>
      <c r="J22" s="23"/>
      <c r="K22" s="64">
        <v>1070.03</v>
      </c>
      <c r="L22" s="84"/>
      <c r="M22" s="23"/>
      <c r="N22" s="24">
        <v>1070</v>
      </c>
      <c r="O22" s="25"/>
      <c r="P22" s="23"/>
      <c r="Q22" s="47">
        <v>1500</v>
      </c>
      <c r="R22" s="72"/>
      <c r="S22" s="55" t="s">
        <v>37</v>
      </c>
      <c r="T22" s="55"/>
      <c r="U22" s="55"/>
      <c r="V22" s="55"/>
      <c r="W22" s="55"/>
      <c r="X22" s="56"/>
    </row>
    <row r="23" spans="2:24" ht="10.15" customHeight="1" x14ac:dyDescent="0.25">
      <c r="B23" s="8"/>
      <c r="C23" s="3"/>
      <c r="D23" s="3"/>
      <c r="E23" s="3"/>
      <c r="F23" s="3"/>
      <c r="G23" s="3"/>
      <c r="H23" s="21"/>
      <c r="I23" s="22"/>
      <c r="J23" s="23"/>
      <c r="K23" s="64"/>
      <c r="L23" s="84"/>
      <c r="M23" s="23"/>
      <c r="N23" s="24"/>
      <c r="O23" s="25"/>
      <c r="P23" s="23"/>
      <c r="Q23" s="44"/>
      <c r="R23" s="72"/>
      <c r="S23" s="55"/>
      <c r="T23" s="55"/>
      <c r="U23" s="55"/>
      <c r="V23" s="55"/>
      <c r="W23" s="55"/>
      <c r="X23" s="56"/>
    </row>
    <row r="24" spans="2:24" x14ac:dyDescent="0.25">
      <c r="B24" s="8"/>
      <c r="C24" s="3"/>
      <c r="D24" s="94" t="s">
        <v>10</v>
      </c>
      <c r="E24" s="94"/>
      <c r="F24" s="94"/>
      <c r="G24" s="3"/>
      <c r="H24" s="24"/>
      <c r="I24" s="26">
        <f>SUM(H19:H23)</f>
        <v>52798.46</v>
      </c>
      <c r="J24" s="23"/>
      <c r="K24" s="64"/>
      <c r="L24" s="26">
        <f>SUM(K19:K23)</f>
        <v>4125.03</v>
      </c>
      <c r="M24" s="23"/>
      <c r="N24" s="24"/>
      <c r="O24" s="26">
        <f>SUM(N19:N23)</f>
        <v>6125</v>
      </c>
      <c r="P24" s="23"/>
      <c r="Q24" s="44"/>
      <c r="R24" s="78">
        <f>SUM(Q19:Q22)</f>
        <v>12500</v>
      </c>
      <c r="S24" s="55"/>
      <c r="T24" s="55"/>
      <c r="U24" s="55"/>
      <c r="V24" s="55"/>
      <c r="W24" s="55"/>
      <c r="X24" s="56"/>
    </row>
    <row r="25" spans="2:24" ht="10.15" customHeight="1" x14ac:dyDescent="0.25">
      <c r="B25" s="8"/>
      <c r="C25" s="3"/>
      <c r="D25" s="94"/>
      <c r="E25" s="94"/>
      <c r="F25" s="94"/>
      <c r="G25" s="3"/>
      <c r="H25" s="21"/>
      <c r="I25" s="27"/>
      <c r="J25" s="23"/>
      <c r="K25" s="64"/>
      <c r="L25" s="84"/>
      <c r="M25" s="23"/>
      <c r="N25" s="24"/>
      <c r="O25" s="22"/>
      <c r="P25" s="23"/>
      <c r="Q25" s="44"/>
      <c r="R25" s="72"/>
      <c r="S25" s="55"/>
      <c r="T25" s="55"/>
      <c r="U25" s="55"/>
      <c r="V25" s="55"/>
      <c r="W25" s="55"/>
      <c r="X25" s="56"/>
    </row>
    <row r="26" spans="2:24" x14ac:dyDescent="0.25">
      <c r="B26" s="8"/>
      <c r="C26" s="3"/>
      <c r="D26" s="94" t="s">
        <v>12</v>
      </c>
      <c r="E26" s="94"/>
      <c r="F26" s="94"/>
      <c r="G26" s="3"/>
      <c r="H26" s="21"/>
      <c r="I26" s="26">
        <v>600.29</v>
      </c>
      <c r="J26" s="23"/>
      <c r="K26" s="64"/>
      <c r="L26" s="84">
        <v>268.77</v>
      </c>
      <c r="M26" s="23"/>
      <c r="N26" s="24"/>
      <c r="O26" s="26">
        <v>350</v>
      </c>
      <c r="P26" s="23"/>
      <c r="Q26" s="44"/>
      <c r="R26" s="78">
        <v>350</v>
      </c>
      <c r="S26" s="55" t="s">
        <v>39</v>
      </c>
      <c r="T26" s="55"/>
      <c r="U26" s="55"/>
      <c r="V26" s="55"/>
      <c r="W26" s="55"/>
      <c r="X26" s="56"/>
    </row>
    <row r="27" spans="2:24" x14ac:dyDescent="0.25">
      <c r="B27" s="8"/>
      <c r="C27" s="3"/>
      <c r="D27" s="94" t="s">
        <v>13</v>
      </c>
      <c r="E27" s="94"/>
      <c r="F27" s="94"/>
      <c r="G27" s="3"/>
      <c r="H27" s="21"/>
      <c r="I27" s="26">
        <v>452</v>
      </c>
      <c r="J27" s="23"/>
      <c r="K27" s="64"/>
      <c r="L27" s="84">
        <v>464</v>
      </c>
      <c r="M27" s="23"/>
      <c r="N27" s="24"/>
      <c r="O27" s="26">
        <v>464</v>
      </c>
      <c r="P27" s="23"/>
      <c r="Q27" s="44"/>
      <c r="R27" s="78">
        <v>470</v>
      </c>
      <c r="S27" s="55" t="s">
        <v>55</v>
      </c>
      <c r="T27" s="55"/>
      <c r="U27" s="55"/>
      <c r="V27" s="55"/>
      <c r="W27" s="55"/>
      <c r="X27" s="56"/>
    </row>
    <row r="28" spans="2:24" x14ac:dyDescent="0.25">
      <c r="B28" s="8"/>
      <c r="C28" s="3"/>
      <c r="D28" s="104" t="s">
        <v>45</v>
      </c>
      <c r="E28" s="104"/>
      <c r="F28" s="104"/>
      <c r="G28" s="3"/>
      <c r="H28" s="21"/>
      <c r="I28" s="26">
        <v>878</v>
      </c>
      <c r="J28" s="23"/>
      <c r="K28" s="64"/>
      <c r="L28" s="84">
        <v>981</v>
      </c>
      <c r="M28" s="23"/>
      <c r="N28" s="24"/>
      <c r="O28" s="26">
        <v>981</v>
      </c>
      <c r="P28" s="23"/>
      <c r="Q28" s="44"/>
      <c r="R28" s="78">
        <v>1000</v>
      </c>
      <c r="S28" s="55"/>
      <c r="T28" s="55"/>
      <c r="U28" s="55"/>
      <c r="V28" s="55"/>
      <c r="W28" s="55"/>
      <c r="X28" s="56"/>
    </row>
    <row r="29" spans="2:24" ht="10.15" customHeight="1" x14ac:dyDescent="0.25">
      <c r="B29" s="8"/>
      <c r="C29" s="3"/>
      <c r="D29" s="104"/>
      <c r="E29" s="104"/>
      <c r="F29" s="104"/>
      <c r="G29" s="3"/>
      <c r="H29" s="21"/>
      <c r="I29" s="26"/>
      <c r="J29" s="23"/>
      <c r="K29" s="64"/>
      <c r="L29" s="84"/>
      <c r="M29" s="23"/>
      <c r="N29" s="24"/>
      <c r="O29" s="26"/>
      <c r="P29" s="23"/>
      <c r="Q29" s="44"/>
      <c r="R29" s="78"/>
      <c r="S29" s="55"/>
      <c r="T29" s="55"/>
      <c r="U29" s="55"/>
      <c r="V29" s="55"/>
      <c r="W29" s="55"/>
      <c r="X29" s="56"/>
    </row>
    <row r="30" spans="2:24" x14ac:dyDescent="0.25">
      <c r="B30" s="8"/>
      <c r="C30" s="3"/>
      <c r="D30" s="104" t="s">
        <v>14</v>
      </c>
      <c r="E30" s="104"/>
      <c r="F30" s="104"/>
      <c r="G30" s="3"/>
      <c r="H30" s="21"/>
      <c r="I30" s="26">
        <v>500</v>
      </c>
      <c r="J30" s="23"/>
      <c r="K30" s="64"/>
      <c r="L30" s="84">
        <v>500</v>
      </c>
      <c r="M30" s="23"/>
      <c r="N30" s="24"/>
      <c r="O30" s="26">
        <v>500</v>
      </c>
      <c r="P30" s="23"/>
      <c r="Q30" s="44"/>
      <c r="R30" s="78">
        <v>500</v>
      </c>
      <c r="S30" s="55" t="s">
        <v>11</v>
      </c>
      <c r="T30" s="55"/>
      <c r="U30" s="55"/>
      <c r="V30" s="55"/>
      <c r="W30" s="55"/>
      <c r="X30" s="56"/>
    </row>
    <row r="31" spans="2:24" x14ac:dyDescent="0.25">
      <c r="B31" s="8"/>
      <c r="C31" s="3"/>
      <c r="D31" s="104" t="s">
        <v>15</v>
      </c>
      <c r="E31" s="104"/>
      <c r="F31" s="104"/>
      <c r="G31" s="3"/>
      <c r="H31" s="21"/>
      <c r="I31" s="26"/>
      <c r="J31" s="23"/>
      <c r="K31" s="64"/>
      <c r="L31" s="84"/>
      <c r="M31" s="23"/>
      <c r="N31" s="24"/>
      <c r="O31" s="25"/>
      <c r="P31" s="23"/>
      <c r="Q31" s="44"/>
      <c r="R31" s="72"/>
      <c r="S31" s="55"/>
      <c r="T31" s="55"/>
      <c r="U31" s="55"/>
      <c r="V31" s="55"/>
      <c r="W31" s="55"/>
      <c r="X31" s="56"/>
    </row>
    <row r="32" spans="2:24" x14ac:dyDescent="0.25">
      <c r="B32" s="8"/>
      <c r="C32" s="3"/>
      <c r="D32" s="3"/>
      <c r="E32" s="94" t="s">
        <v>16</v>
      </c>
      <c r="F32" s="94"/>
      <c r="G32" s="94"/>
      <c r="H32" s="21">
        <v>550</v>
      </c>
      <c r="I32" s="25"/>
      <c r="J32" s="23"/>
      <c r="K32" s="64">
        <v>600</v>
      </c>
      <c r="L32" s="84"/>
      <c r="M32" s="23"/>
      <c r="N32" s="21">
        <v>550</v>
      </c>
      <c r="O32" s="22"/>
      <c r="P32" s="23"/>
      <c r="Q32" s="47">
        <v>600</v>
      </c>
      <c r="R32" s="72"/>
      <c r="S32" s="55"/>
      <c r="T32" s="55"/>
      <c r="U32" s="55"/>
      <c r="V32" s="55"/>
      <c r="W32" s="55"/>
      <c r="X32" s="56"/>
    </row>
    <row r="33" spans="2:24" x14ac:dyDescent="0.25">
      <c r="B33" s="8"/>
      <c r="C33" s="3"/>
      <c r="D33" s="3"/>
      <c r="E33" s="94" t="s">
        <v>17</v>
      </c>
      <c r="F33" s="94"/>
      <c r="G33" s="94"/>
      <c r="H33" s="21">
        <v>1035</v>
      </c>
      <c r="I33" s="25"/>
      <c r="J33" s="23"/>
      <c r="K33" s="64">
        <v>912.5</v>
      </c>
      <c r="L33" s="84"/>
      <c r="M33" s="23"/>
      <c r="N33" s="21">
        <v>1000</v>
      </c>
      <c r="O33" s="22"/>
      <c r="P33" s="23"/>
      <c r="Q33" s="47">
        <v>1000</v>
      </c>
      <c r="R33" s="72"/>
      <c r="S33" s="55"/>
      <c r="T33" s="55"/>
      <c r="U33" s="55"/>
      <c r="V33" s="55"/>
      <c r="W33" s="55"/>
      <c r="X33" s="56"/>
    </row>
    <row r="34" spans="2:24" x14ac:dyDescent="0.25">
      <c r="B34" s="8"/>
      <c r="C34" s="3"/>
      <c r="D34" s="3"/>
      <c r="E34" s="94" t="s">
        <v>54</v>
      </c>
      <c r="F34" s="95"/>
      <c r="G34" s="101"/>
      <c r="H34" s="21"/>
      <c r="I34" s="25"/>
      <c r="J34" s="23"/>
      <c r="K34" s="64">
        <v>600</v>
      </c>
      <c r="L34" s="84" t="s">
        <v>11</v>
      </c>
      <c r="M34" s="23"/>
      <c r="N34" s="21">
        <v>600</v>
      </c>
      <c r="O34" s="22"/>
      <c r="P34" s="23"/>
      <c r="Q34" s="47">
        <v>1200</v>
      </c>
      <c r="R34" s="72"/>
      <c r="S34" s="55"/>
      <c r="T34" s="55"/>
      <c r="U34" s="55"/>
      <c r="V34" s="55"/>
      <c r="W34" s="55"/>
      <c r="X34" s="56"/>
    </row>
    <row r="35" spans="2:24" x14ac:dyDescent="0.25">
      <c r="B35" s="8"/>
      <c r="C35" s="3"/>
      <c r="D35" s="3"/>
      <c r="E35" s="94" t="s">
        <v>18</v>
      </c>
      <c r="F35" s="94"/>
      <c r="G35" s="94"/>
      <c r="H35" s="21">
        <v>900</v>
      </c>
      <c r="I35" s="25"/>
      <c r="J35" s="23"/>
      <c r="K35" s="64"/>
      <c r="L35" s="84"/>
      <c r="M35" s="23"/>
      <c r="N35" s="21" t="s">
        <v>11</v>
      </c>
      <c r="O35" s="22"/>
      <c r="P35" s="23"/>
      <c r="Q35" s="47">
        <v>0</v>
      </c>
      <c r="R35" s="72"/>
      <c r="S35" s="55"/>
      <c r="T35" s="55"/>
      <c r="U35" s="55"/>
      <c r="V35" s="55"/>
      <c r="W35" s="55"/>
      <c r="X35" s="56"/>
    </row>
    <row r="36" spans="2:24" x14ac:dyDescent="0.25">
      <c r="B36" s="8"/>
      <c r="C36" s="3"/>
      <c r="D36" s="3"/>
      <c r="E36" s="4" t="s">
        <v>19</v>
      </c>
      <c r="F36" s="4"/>
      <c r="G36" s="4"/>
      <c r="H36" s="21">
        <v>1715.5</v>
      </c>
      <c r="I36" s="25"/>
      <c r="J36" s="23"/>
      <c r="K36" s="64">
        <v>4254.25</v>
      </c>
      <c r="L36" s="84"/>
      <c r="M36" s="23"/>
      <c r="N36" s="21">
        <v>7000</v>
      </c>
      <c r="O36" s="22"/>
      <c r="P36" s="23"/>
      <c r="Q36" s="47">
        <v>8000</v>
      </c>
      <c r="R36" s="72"/>
      <c r="S36" s="55"/>
      <c r="T36" s="55"/>
      <c r="U36" s="55"/>
      <c r="V36" s="55"/>
      <c r="W36" s="55"/>
      <c r="X36" s="56"/>
    </row>
    <row r="37" spans="2:24" ht="10.15" customHeight="1" x14ac:dyDescent="0.25">
      <c r="B37" s="8"/>
      <c r="C37" s="3"/>
      <c r="D37" s="3"/>
      <c r="E37" s="3"/>
      <c r="F37" s="3"/>
      <c r="G37" s="3"/>
      <c r="H37" s="21"/>
      <c r="I37" s="25"/>
      <c r="J37" s="23"/>
      <c r="K37" s="64"/>
      <c r="L37" s="84"/>
      <c r="M37" s="23"/>
      <c r="N37" s="24"/>
      <c r="O37" s="25"/>
      <c r="P37" s="23"/>
      <c r="Q37" s="44"/>
      <c r="R37" s="72"/>
      <c r="S37" s="55"/>
      <c r="T37" s="55"/>
      <c r="U37" s="55"/>
      <c r="V37" s="55"/>
      <c r="W37" s="55"/>
      <c r="X37" s="56"/>
    </row>
    <row r="38" spans="2:24" x14ac:dyDescent="0.25">
      <c r="B38" s="8"/>
      <c r="C38" s="3"/>
      <c r="D38" s="94" t="s">
        <v>20</v>
      </c>
      <c r="E38" s="94"/>
      <c r="F38" s="94"/>
      <c r="G38" s="3"/>
      <c r="H38" s="24"/>
      <c r="I38" s="26">
        <f>SUM(H32:H36)</f>
        <v>4200.5</v>
      </c>
      <c r="J38" s="23"/>
      <c r="K38" s="64"/>
      <c r="L38" s="26">
        <f>SUM(K32:K36)</f>
        <v>6366.75</v>
      </c>
      <c r="M38" s="23"/>
      <c r="N38" s="24"/>
      <c r="O38" s="26">
        <f>SUM(N32:N36)</f>
        <v>9150</v>
      </c>
      <c r="P38" s="23"/>
      <c r="Q38" s="44"/>
      <c r="R38" s="78">
        <f>SUM(Q32:Q36)</f>
        <v>10800</v>
      </c>
      <c r="S38" s="55"/>
      <c r="T38" s="55"/>
      <c r="U38" s="55"/>
      <c r="V38" s="55"/>
      <c r="W38" s="55"/>
      <c r="X38" s="56"/>
    </row>
    <row r="39" spans="2:24" ht="10.15" customHeight="1" x14ac:dyDescent="0.25">
      <c r="B39" s="8"/>
      <c r="C39" s="3"/>
      <c r="D39" s="3"/>
      <c r="E39" s="3"/>
      <c r="F39" s="3"/>
      <c r="G39" s="3"/>
      <c r="H39" s="24"/>
      <c r="I39" s="25"/>
      <c r="J39" s="23"/>
      <c r="K39" s="64"/>
      <c r="L39" s="84"/>
      <c r="M39" s="23"/>
      <c r="N39" s="24"/>
      <c r="O39" s="25"/>
      <c r="P39" s="23"/>
      <c r="Q39" s="44"/>
      <c r="R39" s="72"/>
      <c r="S39" s="55"/>
      <c r="T39" s="55"/>
      <c r="U39" s="55"/>
      <c r="V39" s="55"/>
      <c r="W39" s="55"/>
      <c r="X39" s="56"/>
    </row>
    <row r="40" spans="2:24" x14ac:dyDescent="0.25">
      <c r="B40" s="8"/>
      <c r="C40" s="3"/>
      <c r="D40" s="3" t="s">
        <v>21</v>
      </c>
      <c r="E40" s="3"/>
      <c r="F40" s="3"/>
      <c r="G40" s="3"/>
      <c r="H40" s="24"/>
      <c r="I40" s="26">
        <v>5862.5</v>
      </c>
      <c r="J40" s="23"/>
      <c r="K40" s="64"/>
      <c r="L40" s="84">
        <f>(9430-3055)</f>
        <v>6375</v>
      </c>
      <c r="M40" s="23"/>
      <c r="N40" s="24"/>
      <c r="O40" s="26">
        <v>7500</v>
      </c>
      <c r="P40" s="23"/>
      <c r="Q40" s="44"/>
      <c r="R40" s="78">
        <v>7000</v>
      </c>
      <c r="S40" s="55"/>
      <c r="T40" s="55"/>
      <c r="U40" s="55"/>
      <c r="V40" s="55"/>
      <c r="W40" s="55"/>
      <c r="X40" s="56"/>
    </row>
    <row r="41" spans="2:24" x14ac:dyDescent="0.25">
      <c r="B41" s="8"/>
      <c r="C41" s="3"/>
      <c r="D41" s="3" t="s">
        <v>52</v>
      </c>
      <c r="E41" s="3"/>
      <c r="F41" s="3"/>
      <c r="G41" s="3"/>
      <c r="H41" s="24"/>
      <c r="I41" s="26"/>
      <c r="J41" s="23"/>
      <c r="K41" s="64"/>
      <c r="L41" s="84">
        <v>53.83</v>
      </c>
      <c r="M41" s="23"/>
      <c r="N41" s="24"/>
      <c r="O41" s="26">
        <v>100</v>
      </c>
      <c r="P41" s="23"/>
      <c r="Q41" s="44"/>
      <c r="R41" s="78">
        <v>100</v>
      </c>
      <c r="S41" s="55"/>
      <c r="T41" s="55"/>
      <c r="U41" s="55"/>
      <c r="V41" s="55"/>
      <c r="W41" s="55"/>
      <c r="X41" s="56"/>
    </row>
    <row r="42" spans="2:24" x14ac:dyDescent="0.25">
      <c r="B42" s="8"/>
      <c r="C42" s="3"/>
      <c r="D42" s="3" t="s">
        <v>22</v>
      </c>
      <c r="E42" s="3"/>
      <c r="F42" s="3"/>
      <c r="G42" s="3"/>
      <c r="H42" s="24"/>
      <c r="I42" s="25"/>
      <c r="J42" s="23"/>
      <c r="K42" s="64"/>
      <c r="L42" s="84"/>
      <c r="M42" s="23"/>
      <c r="N42" s="24"/>
      <c r="O42" s="25"/>
      <c r="P42" s="23"/>
      <c r="Q42" s="44"/>
      <c r="R42" s="72"/>
      <c r="S42" s="55"/>
      <c r="T42" s="55"/>
      <c r="U42" s="55"/>
      <c r="V42" s="55"/>
      <c r="W42" s="55"/>
      <c r="X42" s="56"/>
    </row>
    <row r="43" spans="2:24" x14ac:dyDescent="0.25">
      <c r="B43" s="8"/>
      <c r="C43" s="3"/>
      <c r="D43" s="3"/>
      <c r="E43" s="3" t="s">
        <v>23</v>
      </c>
      <c r="F43" s="3"/>
      <c r="G43" s="3"/>
      <c r="H43" s="21">
        <v>1158.92</v>
      </c>
      <c r="I43" s="22"/>
      <c r="J43" s="23"/>
      <c r="K43" s="64">
        <v>1038.3800000000001</v>
      </c>
      <c r="L43" s="84"/>
      <c r="M43" s="23"/>
      <c r="N43" s="21">
        <v>1200</v>
      </c>
      <c r="O43" s="22"/>
      <c r="P43" s="23"/>
      <c r="Q43" s="47">
        <v>1200</v>
      </c>
      <c r="R43" s="72"/>
      <c r="S43" s="55" t="s">
        <v>11</v>
      </c>
      <c r="T43" s="55"/>
      <c r="U43" s="55"/>
      <c r="V43" s="55"/>
      <c r="W43" s="55"/>
      <c r="X43" s="56"/>
    </row>
    <row r="44" spans="2:24" x14ac:dyDescent="0.25">
      <c r="B44" s="8"/>
      <c r="C44" s="3"/>
      <c r="D44" s="3"/>
      <c r="E44" s="3" t="s">
        <v>24</v>
      </c>
      <c r="F44" s="3"/>
      <c r="G44" s="3"/>
      <c r="H44" s="21">
        <v>297.25</v>
      </c>
      <c r="I44" s="22"/>
      <c r="J44" s="23"/>
      <c r="K44" s="64">
        <v>224.69</v>
      </c>
      <c r="L44" s="84"/>
      <c r="M44" s="23"/>
      <c r="N44" s="21">
        <v>300</v>
      </c>
      <c r="O44" s="22"/>
      <c r="P44" s="23"/>
      <c r="Q44" s="47">
        <v>300</v>
      </c>
      <c r="R44" s="72"/>
      <c r="S44" s="55"/>
      <c r="T44" s="55"/>
      <c r="U44" s="55"/>
      <c r="V44" s="55"/>
      <c r="W44" s="55"/>
      <c r="X44" s="56"/>
    </row>
    <row r="45" spans="2:24" ht="10.15" customHeight="1" x14ac:dyDescent="0.25">
      <c r="B45" s="8"/>
      <c r="C45" s="3"/>
      <c r="D45" s="3"/>
      <c r="E45" s="3"/>
      <c r="F45" s="3"/>
      <c r="G45" s="3"/>
      <c r="H45" s="24"/>
      <c r="I45" s="25"/>
      <c r="J45" s="23"/>
      <c r="K45" s="64"/>
      <c r="L45" s="84"/>
      <c r="M45" s="23"/>
      <c r="N45" s="24"/>
      <c r="O45" s="25"/>
      <c r="P45" s="23"/>
      <c r="Q45" s="44"/>
      <c r="R45" s="72"/>
      <c r="S45" s="55"/>
      <c r="T45" s="55"/>
      <c r="U45" s="55"/>
      <c r="V45" s="55"/>
      <c r="W45" s="55"/>
      <c r="X45" s="56"/>
    </row>
    <row r="46" spans="2:24" x14ac:dyDescent="0.25">
      <c r="B46" s="8"/>
      <c r="C46" s="3"/>
      <c r="D46" s="94" t="s">
        <v>25</v>
      </c>
      <c r="E46" s="94"/>
      <c r="F46" s="3"/>
      <c r="G46" s="3"/>
      <c r="H46" s="24"/>
      <c r="I46" s="26">
        <f>SUM(H43:H44)</f>
        <v>1456.17</v>
      </c>
      <c r="J46" s="23"/>
      <c r="K46" s="64"/>
      <c r="L46" s="26">
        <f>SUM(K43:K44)</f>
        <v>1263.0700000000002</v>
      </c>
      <c r="M46" s="23"/>
      <c r="N46" s="24"/>
      <c r="O46" s="26">
        <v>1500</v>
      </c>
      <c r="P46" s="23"/>
      <c r="Q46" s="44"/>
      <c r="R46" s="78">
        <f>SUM(Q43:Q44)</f>
        <v>1500</v>
      </c>
      <c r="S46" s="55"/>
      <c r="T46" s="55"/>
      <c r="U46" s="55"/>
      <c r="V46" s="55"/>
      <c r="W46" s="55"/>
      <c r="X46" s="56"/>
    </row>
    <row r="47" spans="2:24" ht="15.75" thickBot="1" x14ac:dyDescent="0.3">
      <c r="B47" s="10"/>
      <c r="C47" s="5"/>
      <c r="D47" s="5"/>
      <c r="E47" s="5"/>
      <c r="F47" s="5"/>
      <c r="G47" s="5"/>
      <c r="H47" s="28"/>
      <c r="I47" s="29"/>
      <c r="J47" s="30"/>
      <c r="K47" s="66"/>
      <c r="L47" s="67"/>
      <c r="M47" s="30"/>
      <c r="N47" s="28"/>
      <c r="O47" s="31"/>
      <c r="P47" s="30"/>
      <c r="Q47" s="45"/>
      <c r="R47" s="73"/>
      <c r="S47" s="55"/>
      <c r="T47" s="55"/>
      <c r="U47" s="55"/>
      <c r="V47" s="55"/>
      <c r="W47" s="55"/>
      <c r="X47" s="56"/>
    </row>
    <row r="48" spans="2:24" ht="16.5" thickTop="1" thickBot="1" x14ac:dyDescent="0.3">
      <c r="B48" s="11"/>
      <c r="C48" s="100" t="s">
        <v>27</v>
      </c>
      <c r="D48" s="100"/>
      <c r="E48" s="100"/>
      <c r="F48" s="12"/>
      <c r="G48" s="12"/>
      <c r="H48" s="32"/>
      <c r="I48" s="33">
        <f>SUM(I17:I46)</f>
        <v>66843.28</v>
      </c>
      <c r="J48" s="34"/>
      <c r="K48" s="68"/>
      <c r="L48" s="33">
        <f>SUM(L17:L46)</f>
        <v>20544.800000000003</v>
      </c>
      <c r="M48" s="34"/>
      <c r="N48" s="32"/>
      <c r="O48" s="35">
        <f>(O24+O26+O27+O30+O38+O40+O46)</f>
        <v>25589</v>
      </c>
      <c r="P48" s="34"/>
      <c r="Q48" s="46"/>
      <c r="R48" s="79">
        <f>SUM(R24:R46)</f>
        <v>34220</v>
      </c>
      <c r="S48" s="3"/>
      <c r="T48" s="3"/>
      <c r="U48" s="3"/>
      <c r="V48" s="3"/>
      <c r="W48" s="3"/>
      <c r="X48" s="52"/>
    </row>
    <row r="49" spans="1:24" ht="9" customHeight="1" x14ac:dyDescent="0.25">
      <c r="O49" s="2"/>
      <c r="Q49" s="90"/>
      <c r="R49" s="91"/>
      <c r="S49" s="51"/>
      <c r="T49" s="3"/>
      <c r="U49" s="3"/>
      <c r="V49" s="3"/>
      <c r="W49" s="3"/>
      <c r="X49" s="52"/>
    </row>
    <row r="50" spans="1:24" x14ac:dyDescent="0.25">
      <c r="B50" s="95" t="s">
        <v>26</v>
      </c>
      <c r="C50" s="95"/>
      <c r="D50" s="95"/>
      <c r="E50" s="95"/>
      <c r="F50" s="95"/>
      <c r="I50" s="36">
        <f>(I14-I48)</f>
        <v>-39943.279999999999</v>
      </c>
      <c r="J50" s="36"/>
      <c r="K50" s="36"/>
      <c r="L50" s="36">
        <f>(L14-L48)</f>
        <v>3955.1999999999971</v>
      </c>
      <c r="M50" s="36"/>
      <c r="N50" s="36"/>
      <c r="O50" s="36">
        <f>(O14-O48)</f>
        <v>5811</v>
      </c>
      <c r="P50" s="36"/>
      <c r="R50" s="36">
        <f>(R14-R48)</f>
        <v>9180</v>
      </c>
      <c r="S50" s="57" t="s">
        <v>61</v>
      </c>
      <c r="T50" s="58"/>
      <c r="U50" s="58"/>
      <c r="V50" s="58"/>
      <c r="W50" s="58"/>
      <c r="X50" s="59"/>
    </row>
    <row r="51" spans="1:24" x14ac:dyDescent="0.25">
      <c r="B51" s="95" t="s">
        <v>28</v>
      </c>
      <c r="C51" s="95"/>
      <c r="D51" s="95"/>
      <c r="E51" s="95"/>
      <c r="F51" s="95"/>
      <c r="O51" s="2"/>
    </row>
    <row r="52" spans="1:24" x14ac:dyDescent="0.25">
      <c r="C52" s="95" t="s">
        <v>4</v>
      </c>
      <c r="D52" s="95"/>
      <c r="E52" s="95"/>
      <c r="H52" s="37" t="s">
        <v>11</v>
      </c>
      <c r="I52" s="38"/>
      <c r="O52" s="2"/>
      <c r="R52" s="2"/>
    </row>
    <row r="53" spans="1:24" x14ac:dyDescent="0.25">
      <c r="C53" s="80"/>
      <c r="D53" s="95" t="s">
        <v>53</v>
      </c>
      <c r="E53" s="95"/>
      <c r="F53" s="95"/>
      <c r="G53" s="95"/>
      <c r="H53" s="37"/>
      <c r="I53" s="38"/>
      <c r="L53" s="85">
        <v>61.9</v>
      </c>
      <c r="O53" s="89">
        <v>60</v>
      </c>
      <c r="R53" s="89">
        <v>60</v>
      </c>
    </row>
    <row r="54" spans="1:24" ht="14.65" customHeight="1" x14ac:dyDescent="0.25">
      <c r="D54" s="95" t="s">
        <v>29</v>
      </c>
      <c r="E54" s="95"/>
      <c r="F54" s="95"/>
      <c r="G54" s="95"/>
      <c r="H54" s="38"/>
      <c r="I54" s="36">
        <v>8.8000000000000007</v>
      </c>
      <c r="L54" s="85">
        <v>7.08</v>
      </c>
      <c r="O54" s="89">
        <v>7</v>
      </c>
      <c r="R54" s="89">
        <v>7</v>
      </c>
    </row>
    <row r="55" spans="1:24" ht="14.65" customHeight="1" x14ac:dyDescent="0.25">
      <c r="D55" t="s">
        <v>46</v>
      </c>
      <c r="H55" s="38">
        <v>1485</v>
      </c>
      <c r="I55" s="38"/>
      <c r="O55" s="2"/>
      <c r="R55" s="2"/>
    </row>
    <row r="56" spans="1:24" ht="14.65" customHeight="1" x14ac:dyDescent="0.25">
      <c r="D56" t="s">
        <v>47</v>
      </c>
      <c r="H56" s="38">
        <v>1387.5</v>
      </c>
      <c r="I56" s="38"/>
      <c r="K56" s="88">
        <v>2039.26</v>
      </c>
      <c r="N56">
        <v>2039</v>
      </c>
      <c r="O56" s="2"/>
      <c r="Q56" t="s">
        <v>11</v>
      </c>
      <c r="R56" s="2"/>
    </row>
    <row r="57" spans="1:24" ht="14.65" customHeight="1" x14ac:dyDescent="0.25">
      <c r="C57" s="95" t="s">
        <v>30</v>
      </c>
      <c r="D57" s="95"/>
      <c r="E57" s="95"/>
      <c r="F57" s="95"/>
      <c r="H57" s="38"/>
      <c r="I57" s="36">
        <f>SUM(H55:H56)</f>
        <v>2872.5</v>
      </c>
      <c r="K57" s="36" t="s">
        <v>11</v>
      </c>
      <c r="L57" s="36">
        <f>SUM(K55:K56)</f>
        <v>2039.26</v>
      </c>
      <c r="O57" s="36">
        <f>SUM(N55:N56)</f>
        <v>2039</v>
      </c>
      <c r="R57" s="36">
        <f>SUM(Q55:Q56)</f>
        <v>0</v>
      </c>
    </row>
    <row r="58" spans="1:24" ht="8.65" customHeight="1" x14ac:dyDescent="0.25">
      <c r="H58" s="38"/>
      <c r="I58" s="38"/>
      <c r="O58" s="2"/>
      <c r="R58" s="2"/>
    </row>
    <row r="59" spans="1:24" x14ac:dyDescent="0.25">
      <c r="B59" s="95" t="s">
        <v>31</v>
      </c>
      <c r="C59" s="95"/>
      <c r="D59" s="95"/>
      <c r="E59" s="95"/>
      <c r="H59" s="38"/>
      <c r="I59" s="36">
        <f>SUM(I54:I58)</f>
        <v>2881.3</v>
      </c>
      <c r="L59" s="36">
        <f>SUM(L53:L58)</f>
        <v>2108.2399999999998</v>
      </c>
      <c r="O59" s="36">
        <f>SUM(O53:O58)</f>
        <v>2106</v>
      </c>
      <c r="R59" s="36">
        <f>SUM(R53:R58)</f>
        <v>67</v>
      </c>
    </row>
    <row r="60" spans="1:24" ht="15.75" thickBot="1" x14ac:dyDescent="0.3">
      <c r="A60" s="95" t="s">
        <v>32</v>
      </c>
      <c r="B60" s="95"/>
      <c r="C60" s="95"/>
      <c r="D60" s="95"/>
      <c r="H60" s="38"/>
      <c r="I60" s="82">
        <f>(I50+I59)</f>
        <v>-37061.979999999996</v>
      </c>
      <c r="L60" s="82">
        <f>(L50+L59)</f>
        <v>6063.4399999999969</v>
      </c>
      <c r="O60" s="82">
        <f>(O50+O59)</f>
        <v>7917</v>
      </c>
      <c r="R60" s="82">
        <f>(R50+R59)</f>
        <v>9247</v>
      </c>
    </row>
    <row r="61" spans="1:24" ht="15.75" thickTop="1" x14ac:dyDescent="0.25"/>
  </sheetData>
  <mergeCells count="46">
    <mergeCell ref="D53:G53"/>
    <mergeCell ref="E34:G34"/>
    <mergeCell ref="B51:F51"/>
    <mergeCell ref="D31:F31"/>
    <mergeCell ref="E32:G32"/>
    <mergeCell ref="E33:G33"/>
    <mergeCell ref="E35:G35"/>
    <mergeCell ref="D38:F38"/>
    <mergeCell ref="D46:E46"/>
    <mergeCell ref="N4:O4"/>
    <mergeCell ref="N5:O5"/>
    <mergeCell ref="Q4:R4"/>
    <mergeCell ref="Q5:R5"/>
    <mergeCell ref="S5:X5"/>
    <mergeCell ref="H1:R1"/>
    <mergeCell ref="H2:R2"/>
    <mergeCell ref="C14:E14"/>
    <mergeCell ref="C52:E52"/>
    <mergeCell ref="D30:F30"/>
    <mergeCell ref="C16:F16"/>
    <mergeCell ref="E19:F19"/>
    <mergeCell ref="E21:F21"/>
    <mergeCell ref="D24:F24"/>
    <mergeCell ref="D25:F25"/>
    <mergeCell ref="D26:F26"/>
    <mergeCell ref="D27:F27"/>
    <mergeCell ref="D28:F28"/>
    <mergeCell ref="D29:F29"/>
    <mergeCell ref="H4:I4"/>
    <mergeCell ref="K4:L4"/>
    <mergeCell ref="K5:L5"/>
    <mergeCell ref="E22:G22"/>
    <mergeCell ref="A60:D60"/>
    <mergeCell ref="D9:F9"/>
    <mergeCell ref="D11:F11"/>
    <mergeCell ref="B59:E59"/>
    <mergeCell ref="H5:I5"/>
    <mergeCell ref="B7:F7"/>
    <mergeCell ref="C8:D8"/>
    <mergeCell ref="B50:F50"/>
    <mergeCell ref="C48:E48"/>
    <mergeCell ref="C57:F57"/>
    <mergeCell ref="D10:G10"/>
    <mergeCell ref="D12:G12"/>
    <mergeCell ref="E20:G20"/>
    <mergeCell ref="D54:G54"/>
  </mergeCells>
  <pageMargins left="0.25" right="0.25" top="0.25" bottom="0.5" header="0" footer="0"/>
  <pageSetup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Wallace</dc:creator>
  <cp:lastModifiedBy>Theodore Bertele</cp:lastModifiedBy>
  <cp:lastPrinted>2019-11-07T23:08:08Z</cp:lastPrinted>
  <dcterms:created xsi:type="dcterms:W3CDTF">2018-10-23T00:21:49Z</dcterms:created>
  <dcterms:modified xsi:type="dcterms:W3CDTF">2019-11-07T23:10:08Z</dcterms:modified>
</cp:coreProperties>
</file>