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Roosevelt Ridge\"/>
    </mc:Choice>
  </mc:AlternateContent>
  <xr:revisionPtr revIDLastSave="0" documentId="13_ncr:1_{04025D06-E2D3-4F13-97D3-A817C57EF137}" xr6:coauthVersionLast="45" xr6:coauthVersionMax="45" xr10:uidLastSave="{00000000-0000-0000-0000-000000000000}"/>
  <bookViews>
    <workbookView xWindow="-120" yWindow="-120" windowWidth="29040" windowHeight="15840" xr2:uid="{8A0D138B-9163-41CE-8D21-55ACB5FE83E4}"/>
  </bookViews>
  <sheets>
    <sheet name="Sheet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Sheet1!$A:$E,Sheet1!$1:$1</definedName>
    <definedName name="QB_COLUMN_2921" localSheetId="0" hidden="1">Sheet1!$F$1</definedName>
    <definedName name="QB_COLUMN_29210" localSheetId="0" hidden="1">Sheet1!$O$1</definedName>
    <definedName name="QB_COLUMN_29211" localSheetId="0" hidden="1">Sheet1!$P$1</definedName>
    <definedName name="QB_COLUMN_29212" localSheetId="0" hidden="1">Sheet1!$Q$1</definedName>
    <definedName name="QB_COLUMN_29213" localSheetId="0" hidden="1">Sheet1!$R$1</definedName>
    <definedName name="QB_COLUMN_29214" localSheetId="0" hidden="1">Sheet1!$S$1</definedName>
    <definedName name="QB_COLUMN_2922" localSheetId="0" hidden="1">Sheet1!$G$1</definedName>
    <definedName name="QB_COLUMN_2923" localSheetId="0" hidden="1">Sheet1!$H$1</definedName>
    <definedName name="QB_COLUMN_2924" localSheetId="0" hidden="1">Sheet1!$I$1</definedName>
    <definedName name="QB_COLUMN_2925" localSheetId="0" hidden="1">Sheet1!$J$1</definedName>
    <definedName name="QB_COLUMN_2926" localSheetId="0" hidden="1">Sheet1!$K$1</definedName>
    <definedName name="QB_COLUMN_2927" localSheetId="0" hidden="1">Sheet1!$L$1</definedName>
    <definedName name="QB_COLUMN_2928" localSheetId="0" hidden="1">Sheet1!$M$1</definedName>
    <definedName name="QB_COLUMN_2929" localSheetId="0" hidden="1">Sheet1!$N$1</definedName>
    <definedName name="QB_COLUMN_2930" localSheetId="0" hidden="1">Sheet1!$T$1</definedName>
    <definedName name="QB_DATA_0" localSheetId="0" hidden="1">Sheet1!$4:$4,Sheet1!$5:$5,Sheet1!$6:$6,Sheet1!$7:$7,Sheet1!$8:$8,Sheet1!$11:$11,Sheet1!$13:$13,Sheet1!$14:$14,Sheet1!$15:$15,Sheet1!$16:$16,Sheet1!$18:$18,Sheet1!$19:$19,Sheet1!$20:$20,Sheet1!$21:$21,Sheet1!$23:$23,Sheet1!$24:$24</definedName>
    <definedName name="QB_DATA_1" localSheetId="0" hidden="1">Sheet1!$26:$26,Sheet1!$27:$27,Sheet1!$29:$29,Sheet1!$30:$30,Sheet1!$31:$31,Sheet1!$32:$32,Sheet1!$33:$33,Sheet1!$36:$36,Sheet1!$38:$38,Sheet1!$39:$39,Sheet1!$41:$41,Sheet1!$44:$44,Sheet1!$46:$46,Sheet1!$48:$48,Sheet1!$49:$49,Sheet1!$55:$55</definedName>
    <definedName name="QB_DATA_2" localSheetId="0" hidden="1">Sheet1!$56:$56,Sheet1!$58:$58,Sheet1!$59:$59,Sheet1!$63:$63</definedName>
    <definedName name="QB_FORMULA_0" localSheetId="0" hidden="1">Sheet1!$T$4,Sheet1!$T$5,Sheet1!$T$6,Sheet1!$T$7,Sheet1!$T$8,Sheet1!$F$9,Sheet1!$G$9,Sheet1!$H$9,Sheet1!$I$9,Sheet1!$J$9,Sheet1!$K$9,Sheet1!$L$9,Sheet1!$M$9,Sheet1!$N$9,Sheet1!$O$9,Sheet1!$P$9</definedName>
    <definedName name="QB_FORMULA_1" localSheetId="0" hidden="1">Sheet1!$Q$9,Sheet1!$R$9,Sheet1!$S$9,Sheet1!$T$9,Sheet1!$T$11,Sheet1!$T$13,Sheet1!$T$14,Sheet1!$T$15,Sheet1!$T$16,Sheet1!$F$17,Sheet1!$G$17,Sheet1!$H$17,Sheet1!$I$17,Sheet1!$J$17,Sheet1!$K$17,Sheet1!$L$17</definedName>
    <definedName name="QB_FORMULA_10" localSheetId="0" hidden="1">Sheet1!$O$51,Sheet1!$P$51,Sheet1!$Q$51,Sheet1!$R$51,Sheet1!$S$51,Sheet1!$T$51,Sheet1!$F$52,Sheet1!$G$52,Sheet1!$H$52,Sheet1!$I$52,Sheet1!$J$52,Sheet1!$K$52,Sheet1!$L$52,Sheet1!$M$52,Sheet1!$N$52,Sheet1!$O$52</definedName>
    <definedName name="QB_FORMULA_11" localSheetId="0" hidden="1">Sheet1!$P$52,Sheet1!$Q$52,Sheet1!$R$52,Sheet1!$S$52,Sheet1!$T$52,Sheet1!$T$55,Sheet1!$T$56,Sheet1!$T$58,Sheet1!$T$59,Sheet1!$F$60,Sheet1!$G$60,Sheet1!$H$60,Sheet1!$I$60,Sheet1!$J$60,Sheet1!$K$60,Sheet1!$L$60</definedName>
    <definedName name="QB_FORMULA_12" localSheetId="0" hidden="1">Sheet1!$M$60,Sheet1!$N$60,Sheet1!$O$60,Sheet1!$P$60,Sheet1!$Q$60,Sheet1!$R$60,Sheet1!$S$60,Sheet1!$T$60,Sheet1!$F$61,Sheet1!$G$61,Sheet1!$H$61,Sheet1!$I$61,Sheet1!$J$61,Sheet1!$K$61,Sheet1!$L$61,Sheet1!$M$61</definedName>
    <definedName name="QB_FORMULA_13" localSheetId="0" hidden="1">Sheet1!$N$61,Sheet1!$O$61,Sheet1!$P$61,Sheet1!$Q$61,Sheet1!$R$61,Sheet1!$S$61,Sheet1!$T$61,Sheet1!$T$63,Sheet1!$F$64,Sheet1!$G$64,Sheet1!$H$64,Sheet1!$I$64,Sheet1!$J$64,Sheet1!$K$64,Sheet1!$L$64,Sheet1!$M$64</definedName>
    <definedName name="QB_FORMULA_14" localSheetId="0" hidden="1">Sheet1!$N$64,Sheet1!$O$64,Sheet1!$P$64,Sheet1!$Q$64,Sheet1!$R$64,Sheet1!$S$64,Sheet1!$T$64,Sheet1!$F$65,Sheet1!$G$65,Sheet1!$H$65,Sheet1!$I$65,Sheet1!$J$65,Sheet1!$K$65,Sheet1!$L$65,Sheet1!$M$65,Sheet1!$N$65</definedName>
    <definedName name="QB_FORMULA_15" localSheetId="0" hidden="1">Sheet1!$O$65,Sheet1!$P$65,Sheet1!$Q$65,Sheet1!$R$65,Sheet1!$S$65,Sheet1!$T$65,Sheet1!$F$66,Sheet1!$G$66,Sheet1!$H$66,Sheet1!$I$66,Sheet1!$J$66,Sheet1!$K$66,Sheet1!$L$66,Sheet1!$M$66,Sheet1!$N$66,Sheet1!$O$66</definedName>
    <definedName name="QB_FORMULA_16" localSheetId="0" hidden="1">Sheet1!$P$66,Sheet1!$Q$66,Sheet1!$R$66,Sheet1!$S$66,Sheet1!$T$66</definedName>
    <definedName name="QB_FORMULA_2" localSheetId="0" hidden="1">Sheet1!$M$17,Sheet1!$N$17,Sheet1!$O$17,Sheet1!$P$17,Sheet1!$Q$17,Sheet1!$R$17,Sheet1!$S$17,Sheet1!$T$17,Sheet1!$T$18,Sheet1!$T$19,Sheet1!$T$20,Sheet1!$T$21,Sheet1!$T$23,Sheet1!$T$24,Sheet1!$F$25,Sheet1!$G$25</definedName>
    <definedName name="QB_FORMULA_3" localSheetId="0" hidden="1">Sheet1!$H$25,Sheet1!$I$25,Sheet1!$J$25,Sheet1!$K$25,Sheet1!$L$25,Sheet1!$M$25,Sheet1!$N$25,Sheet1!$O$25,Sheet1!$P$25,Sheet1!$Q$25,Sheet1!$R$25,Sheet1!$S$25,Sheet1!$T$25,Sheet1!$T$26,Sheet1!$T$27,Sheet1!$T$29</definedName>
    <definedName name="QB_FORMULA_4" localSheetId="0" hidden="1">Sheet1!$T$30,Sheet1!$T$31,Sheet1!$T$32,Sheet1!$T$33,Sheet1!$F$34,Sheet1!$G$34,Sheet1!$H$34,Sheet1!$I$34,Sheet1!$J$34,Sheet1!$K$34,Sheet1!$L$34,Sheet1!$M$34,Sheet1!$N$34,Sheet1!$O$34,Sheet1!$P$34,Sheet1!$Q$34</definedName>
    <definedName name="QB_FORMULA_5" localSheetId="0" hidden="1">Sheet1!$R$34,Sheet1!$S$34,Sheet1!$T$34,Sheet1!$T$36,Sheet1!$F$37,Sheet1!$G$37,Sheet1!$H$37,Sheet1!$I$37,Sheet1!$J$37,Sheet1!$K$37,Sheet1!$L$37,Sheet1!$M$37,Sheet1!$N$37,Sheet1!$O$37,Sheet1!$P$37,Sheet1!$Q$37</definedName>
    <definedName name="QB_FORMULA_6" localSheetId="0" hidden="1">Sheet1!$R$37,Sheet1!$S$37,Sheet1!$T$37,Sheet1!$T$38,Sheet1!$T$39,Sheet1!$T$41,Sheet1!$F$42,Sheet1!$G$42,Sheet1!$H$42,Sheet1!$I$42,Sheet1!$J$42,Sheet1!$K$42,Sheet1!$L$42,Sheet1!$M$42,Sheet1!$N$42,Sheet1!$O$42</definedName>
    <definedName name="QB_FORMULA_7" localSheetId="0" hidden="1">Sheet1!$P$42,Sheet1!$Q$42,Sheet1!$R$42,Sheet1!$S$42,Sheet1!$T$42,Sheet1!$T$44,Sheet1!$F$45,Sheet1!$G$45,Sheet1!$H$45,Sheet1!$I$45,Sheet1!$J$45,Sheet1!$K$45,Sheet1!$L$45,Sheet1!$M$45,Sheet1!$N$45,Sheet1!$O$45</definedName>
    <definedName name="QB_FORMULA_8" localSheetId="0" hidden="1">Sheet1!$P$45,Sheet1!$Q$45,Sheet1!$R$45,Sheet1!$S$45,Sheet1!$T$45,Sheet1!$T$46,Sheet1!$T$48,Sheet1!$T$49,Sheet1!$F$50,Sheet1!$G$50,Sheet1!$H$50,Sheet1!$I$50,Sheet1!$J$50,Sheet1!$K$50,Sheet1!$L$50,Sheet1!$M$50</definedName>
    <definedName name="QB_FORMULA_9" localSheetId="0" hidden="1">Sheet1!$N$50,Sheet1!$O$50,Sheet1!$P$50,Sheet1!$Q$50,Sheet1!$R$50,Sheet1!$S$50,Sheet1!$T$50,Sheet1!$F$51,Sheet1!$G$51,Sheet1!$H$51,Sheet1!$I$51,Sheet1!$J$51,Sheet1!$K$51,Sheet1!$L$51,Sheet1!$M$51,Sheet1!$N$51</definedName>
    <definedName name="QB_ROW_100230" localSheetId="0" hidden="1">Sheet1!$D$55</definedName>
    <definedName name="QB_ROW_102240" localSheetId="0" hidden="1">Sheet1!$E$29</definedName>
    <definedName name="QB_ROW_16230" localSheetId="0" hidden="1">Sheet1!$D$21</definedName>
    <definedName name="QB_ROW_18030" localSheetId="0" hidden="1">Sheet1!$D$22</definedName>
    <definedName name="QB_ROW_18301" localSheetId="0" hidden="1">Sheet1!$A$66</definedName>
    <definedName name="QB_ROW_18330" localSheetId="0" hidden="1">Sheet1!$D$25</definedName>
    <definedName name="QB_ROW_19011" localSheetId="0" hidden="1">Sheet1!$B$2</definedName>
    <definedName name="QB_ROW_19240" localSheetId="0" hidden="1">Sheet1!$E$23</definedName>
    <definedName name="QB_ROW_19311" localSheetId="0" hidden="1">Sheet1!$B$52</definedName>
    <definedName name="QB_ROW_20021" localSheetId="0" hidden="1">Sheet1!$C$3</definedName>
    <definedName name="QB_ROW_20240" localSheetId="0" hidden="1">Sheet1!$E$24</definedName>
    <definedName name="QB_ROW_20321" localSheetId="0" hidden="1">Sheet1!$C$9</definedName>
    <definedName name="QB_ROW_21021" localSheetId="0" hidden="1">Sheet1!$C$10</definedName>
    <definedName name="QB_ROW_21030" localSheetId="0" hidden="1">Sheet1!$D$28</definedName>
    <definedName name="QB_ROW_21321" localSheetId="0" hidden="1">Sheet1!$C$51</definedName>
    <definedName name="QB_ROW_21330" localSheetId="0" hidden="1">Sheet1!$D$34</definedName>
    <definedName name="QB_ROW_22011" localSheetId="0" hidden="1">Sheet1!$B$53</definedName>
    <definedName name="QB_ROW_22240" localSheetId="0" hidden="1">Sheet1!$E$30</definedName>
    <definedName name="QB_ROW_22311" localSheetId="0" hidden="1">Sheet1!$B$65</definedName>
    <definedName name="QB_ROW_23021" localSheetId="0" hidden="1">Sheet1!$C$54</definedName>
    <definedName name="QB_ROW_23240" localSheetId="0" hidden="1">Sheet1!$E$32</definedName>
    <definedName name="QB_ROW_23321" localSheetId="0" hidden="1">Sheet1!$C$61</definedName>
    <definedName name="QB_ROW_24021" localSheetId="0" hidden="1">Sheet1!$C$62</definedName>
    <definedName name="QB_ROW_24030" localSheetId="0" hidden="1">Sheet1!$D$40</definedName>
    <definedName name="QB_ROW_24321" localSheetId="0" hidden="1">Sheet1!$C$64</definedName>
    <definedName name="QB_ROW_24330" localSheetId="0" hidden="1">Sheet1!$D$42</definedName>
    <definedName name="QB_ROW_26240" localSheetId="0" hidden="1">Sheet1!$E$41</definedName>
    <definedName name="QB_ROW_27030" localSheetId="0" hidden="1">Sheet1!$D$43</definedName>
    <definedName name="QB_ROW_27330" localSheetId="0" hidden="1">Sheet1!$D$45</definedName>
    <definedName name="QB_ROW_30240" localSheetId="0" hidden="1">Sheet1!$E$44</definedName>
    <definedName name="QB_ROW_32230" localSheetId="0" hidden="1">Sheet1!$D$63</definedName>
    <definedName name="QB_ROW_33230" localSheetId="0" hidden="1">Sheet1!$D$56</definedName>
    <definedName name="QB_ROW_34030" localSheetId="0" hidden="1">Sheet1!$D$57</definedName>
    <definedName name="QB_ROW_34330" localSheetId="0" hidden="1">Sheet1!$D$60</definedName>
    <definedName name="QB_ROW_36230" localSheetId="0" hidden="1">Sheet1!$D$19</definedName>
    <definedName name="QB_ROW_40230" localSheetId="0" hidden="1">Sheet1!$D$20</definedName>
    <definedName name="QB_ROW_47230" localSheetId="0" hidden="1">Sheet1!$D$26</definedName>
    <definedName name="QB_ROW_49230" localSheetId="0" hidden="1">Sheet1!$D$27</definedName>
    <definedName name="QB_ROW_51240" localSheetId="0" hidden="1">Sheet1!$E$33</definedName>
    <definedName name="QB_ROW_53030" localSheetId="0" hidden="1">Sheet1!$D$35</definedName>
    <definedName name="QB_ROW_53330" localSheetId="0" hidden="1">Sheet1!$D$37</definedName>
    <definedName name="QB_ROW_60030" localSheetId="0" hidden="1">Sheet1!$D$47</definedName>
    <definedName name="QB_ROW_60330" localSheetId="0" hidden="1">Sheet1!$D$50</definedName>
    <definedName name="QB_ROW_61240" localSheetId="0" hidden="1">Sheet1!$E$49</definedName>
    <definedName name="QB_ROW_65230" localSheetId="0" hidden="1">Sheet1!$D$8</definedName>
    <definedName name="QB_ROW_66230" localSheetId="0" hidden="1">Sheet1!$D$4</definedName>
    <definedName name="QB_ROW_69240" localSheetId="0" hidden="1">Sheet1!$E$31</definedName>
    <definedName name="QB_ROW_70230" localSheetId="0" hidden="1">Sheet1!$D$7</definedName>
    <definedName name="QB_ROW_7230" localSheetId="0" hidden="1">Sheet1!$D$5</definedName>
    <definedName name="QB_ROW_75230" localSheetId="0" hidden="1">Sheet1!$D$38</definedName>
    <definedName name="QB_ROW_81230" localSheetId="0" hidden="1">Sheet1!$D$46</definedName>
    <definedName name="QB_ROW_82230" localSheetId="0" hidden="1">Sheet1!$D$39</definedName>
    <definedName name="QB_ROW_84240" localSheetId="0" hidden="1">Sheet1!$E$36</definedName>
    <definedName name="QB_ROW_85230" localSheetId="0" hidden="1">Sheet1!$D$18</definedName>
    <definedName name="QB_ROW_86240" localSheetId="0" hidden="1">Sheet1!$E$16</definedName>
    <definedName name="QB_ROW_89240" localSheetId="0" hidden="1">Sheet1!$E$48</definedName>
    <definedName name="QB_ROW_90030" localSheetId="0" hidden="1">Sheet1!$D$12</definedName>
    <definedName name="QB_ROW_90330" localSheetId="0" hidden="1">Sheet1!$D$17</definedName>
    <definedName name="QB_ROW_91240" localSheetId="0" hidden="1">Sheet1!$E$15</definedName>
    <definedName name="QB_ROW_9230" localSheetId="0" hidden="1">Sheet1!$D$6</definedName>
    <definedName name="QB_ROW_95240" localSheetId="0" hidden="1">Sheet1!$E$14</definedName>
    <definedName name="QB_ROW_96240" localSheetId="0" hidden="1">Sheet1!$E$59</definedName>
    <definedName name="QB_ROW_97240" localSheetId="0" hidden="1">Sheet1!$E$58</definedName>
    <definedName name="QB_ROW_98230" localSheetId="0" hidden="1">Sheet1!$D$11</definedName>
    <definedName name="QB_ROW_99240" localSheetId="0" hidden="1">Sheet1!$E$13</definedName>
    <definedName name="QBCANSUPPORTUPDATE" localSheetId="0">TRUE</definedName>
    <definedName name="QBCOMPANYFILENAME" localSheetId="0">"C:\Users\Karen\Documents\Intuit\Roosevelt Ridge HOA.QBW"</definedName>
    <definedName name="QBENDDATE" localSheetId="0">20191231</definedName>
    <definedName name="QBHEADERSONSCREEN" localSheetId="0">FALSE</definedName>
    <definedName name="QBMETADATASIZE" localSheetId="0">5914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8</definedName>
    <definedName name="QBREPORTCOMPANYID" localSheetId="0">"817cbc0b72bb4e5fab72716d83345cca"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0</definedName>
    <definedName name="QBREPORTTYPE" localSheetId="0">0</definedName>
    <definedName name="QBROWHEADERS" localSheetId="0">5</definedName>
    <definedName name="QBSTARTDATE" localSheetId="0">20060101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66" i="1" l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T63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T59" i="1"/>
  <c r="T58" i="1"/>
  <c r="T56" i="1"/>
  <c r="T55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T49" i="1"/>
  <c r="T48" i="1"/>
  <c r="T46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T44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T41" i="1"/>
  <c r="T39" i="1"/>
  <c r="T38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T36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T33" i="1"/>
  <c r="T32" i="1"/>
  <c r="T31" i="1"/>
  <c r="T30" i="1"/>
  <c r="T29" i="1"/>
  <c r="T27" i="1"/>
  <c r="T26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T24" i="1"/>
  <c r="T23" i="1"/>
  <c r="T21" i="1"/>
  <c r="T20" i="1"/>
  <c r="T19" i="1"/>
  <c r="T18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T15" i="1"/>
  <c r="T14" i="1"/>
  <c r="T13" i="1"/>
  <c r="T11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T8" i="1"/>
  <c r="T7" i="1"/>
  <c r="T6" i="1"/>
  <c r="T5" i="1"/>
  <c r="T4" i="1"/>
</calcChain>
</file>

<file path=xl/sharedStrings.xml><?xml version="1.0" encoding="utf-8"?>
<sst xmlns="http://schemas.openxmlformats.org/spreadsheetml/2006/main" count="80" uniqueCount="78">
  <si>
    <t>Jan - Dec 06</t>
  </si>
  <si>
    <t>Jan - Dec 07</t>
  </si>
  <si>
    <t>Jan - Dec 08</t>
  </si>
  <si>
    <t>Jan - Dec 09</t>
  </si>
  <si>
    <t>Jan - Dec 10</t>
  </si>
  <si>
    <t>Jan - Dec 11</t>
  </si>
  <si>
    <t>Jan - Dec 12</t>
  </si>
  <si>
    <t>Jan - Dec 13</t>
  </si>
  <si>
    <t>Jan - Dec 14</t>
  </si>
  <si>
    <t>Jan - Dec 15</t>
  </si>
  <si>
    <t>Jan - Dec 16</t>
  </si>
  <si>
    <t>Jan - Dec 17</t>
  </si>
  <si>
    <t>Jan - Dec 18</t>
  </si>
  <si>
    <t>Jan - Dec 19</t>
  </si>
  <si>
    <t>TOTAL</t>
  </si>
  <si>
    <t>Ordinary Income/Expense</t>
  </si>
  <si>
    <t>Income</t>
  </si>
  <si>
    <t>Dues Income</t>
  </si>
  <si>
    <t>Escrow Demand Income</t>
  </si>
  <si>
    <t>Miscellaneous Income</t>
  </si>
  <si>
    <t>Reserve Funds</t>
  </si>
  <si>
    <t>Uncategorized Income</t>
  </si>
  <si>
    <t>Total Income</t>
  </si>
  <si>
    <t>Expense</t>
  </si>
  <si>
    <t>Computer and Internet</t>
  </si>
  <si>
    <t>Improvements</t>
  </si>
  <si>
    <t>Security</t>
  </si>
  <si>
    <t>Road Work</t>
  </si>
  <si>
    <t>Entry Way / Gate</t>
  </si>
  <si>
    <t>Road Signs</t>
  </si>
  <si>
    <t>Total Improvements</t>
  </si>
  <si>
    <t>Pine Beetle Mitigation</t>
  </si>
  <si>
    <t>Bank Service Charges</t>
  </si>
  <si>
    <t>Dues and Subscriptions</t>
  </si>
  <si>
    <t>Filing Fees</t>
  </si>
  <si>
    <t>Insurance</t>
  </si>
  <si>
    <t>Errors &amp; Omissions</t>
  </si>
  <si>
    <t>Liability Insurance</t>
  </si>
  <si>
    <t>Total Insurance</t>
  </si>
  <si>
    <t>Licenses and Permits</t>
  </si>
  <si>
    <t>Postage and Delivery</t>
  </si>
  <si>
    <t>Professional Fees</t>
  </si>
  <si>
    <t>Architect Fees</t>
  </si>
  <si>
    <t>Accountant</t>
  </si>
  <si>
    <t>Bookkeeper</t>
  </si>
  <si>
    <t>Project Management</t>
  </si>
  <si>
    <t>Legal Fees</t>
  </si>
  <si>
    <t>Total Professional Fees</t>
  </si>
  <si>
    <t>Repairs</t>
  </si>
  <si>
    <t>Fence Repair</t>
  </si>
  <si>
    <t>Total Repairs</t>
  </si>
  <si>
    <t>Road Maintenance</t>
  </si>
  <si>
    <t>Snow Plowing</t>
  </si>
  <si>
    <t>Supplies</t>
  </si>
  <si>
    <t>Office</t>
  </si>
  <si>
    <t>Total Supplies</t>
  </si>
  <si>
    <t>Taxes</t>
  </si>
  <si>
    <t>Property</t>
  </si>
  <si>
    <t>Total Taxes</t>
  </si>
  <si>
    <t>Trash/Slash Collection</t>
  </si>
  <si>
    <t>Utilities</t>
  </si>
  <si>
    <t>Phone/Fax/Data</t>
  </si>
  <si>
    <t>Gas and Electric</t>
  </si>
  <si>
    <t>Total Utilities</t>
  </si>
  <si>
    <t>Total Expense</t>
  </si>
  <si>
    <t>Net Ordinary Income</t>
  </si>
  <si>
    <t>Other Income/Expense</t>
  </si>
  <si>
    <t>Other Income</t>
  </si>
  <si>
    <t>Credit Card Fees</t>
  </si>
  <si>
    <t>Interest Income</t>
  </si>
  <si>
    <t>Gate Remotes</t>
  </si>
  <si>
    <t>Snow Plow All Year Access</t>
  </si>
  <si>
    <t>Total Other Income</t>
  </si>
  <si>
    <t>Other Expense</t>
  </si>
  <si>
    <t>Other Expenses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</si>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</sst>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;\-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9" fontId="3" fillId="0" borderId="0" xfId="0" applyNumberFormat="1" applyFont="1"/>
    <xf numFmtId="164" fontId="4" fillId="0" borderId="0" xfId="0" applyNumberFormat="1" applyFont="1"/>
    <xf numFmtId="0" fontId="0" fillId="0" borderId="0" xfId="0" applyFont="1"/>
    <xf numFmtId="0" fontId="3" fillId="0" borderId="0" xfId="0" applyFont="1"/>
    <xf numFmtId="0" fontId="3" fillId="0" borderId="0" xfId="0" applyNumberFormat="1" applyFont="1"/>
    <xf numFmtId="0" fontId="0" fillId="0" borderId="0" xfId="0" applyNumberFormat="1" applyFont="1"/>
    <xf numFmtId="166" fontId="4" fillId="0" borderId="0" xfId="1" applyNumberFormat="1" applyFont="1"/>
    <xf numFmtId="166" fontId="4" fillId="0" borderId="2" xfId="1" applyNumberFormat="1" applyFont="1" applyBorder="1"/>
    <xf numFmtId="166" fontId="4" fillId="0" borderId="0" xfId="1" applyNumberFormat="1" applyFont="1" applyBorder="1"/>
    <xf numFmtId="166" fontId="4" fillId="0" borderId="4" xfId="1" applyNumberFormat="1" applyFont="1" applyBorder="1"/>
    <xf numFmtId="166" fontId="4" fillId="0" borderId="3" xfId="1" applyNumberFormat="1" applyFont="1" applyBorder="1"/>
    <xf numFmtId="166" fontId="3" fillId="0" borderId="5" xfId="1" applyNumberFormat="1" applyFont="1" applyBorder="1"/>
    <xf numFmtId="166" fontId="0" fillId="0" borderId="0" xfId="1" applyNumberFormat="1" applyFont="1"/>
  </cellXfs>
  <cellStyles count="3">
    <cellStyle name="Currency" xfId="1" builtinId="4"/>
    <cellStyle name="Normal" xfId="0" builtinId="0"/>
    <cellStyle name="Normal 2" xfId="2" xr:uid="{BD33014C-250D-42F1-90D8-7ABE3F3E31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18716AB-ADE8-4792-A0B3-15EEEEBF6E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F594051-BE8F-41BB-BA14-724438640E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3FCCC-8872-430D-9BE5-8368F3EE6EED}">
  <sheetPr codeName="Sheet1"/>
  <dimension ref="A1:T67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8" customWidth="1"/>
    <col min="5" max="5" width="22.85546875" style="8" customWidth="1"/>
    <col min="6" max="20" width="13.7109375" style="9" customWidth="1"/>
    <col min="21" max="16384" width="9.140625" style="6"/>
  </cols>
  <sheetData>
    <row r="1" spans="1:20" s="3" customFormat="1" ht="15.75" thickBot="1" x14ac:dyDescent="0.3">
      <c r="A1" s="1"/>
      <c r="B1" s="1"/>
      <c r="C1" s="1"/>
      <c r="D1" s="1"/>
      <c r="E1" s="1"/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</row>
    <row r="2" spans="1:20" ht="15.75" thickTop="1" x14ac:dyDescent="0.25">
      <c r="A2" s="4"/>
      <c r="B2" s="4" t="s">
        <v>15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5">
      <c r="A3" s="4"/>
      <c r="B3" s="4"/>
      <c r="C3" s="4" t="s">
        <v>16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5">
      <c r="A4" s="4"/>
      <c r="B4" s="4"/>
      <c r="C4" s="4"/>
      <c r="D4" s="4" t="s">
        <v>17</v>
      </c>
      <c r="E4" s="4"/>
      <c r="F4" s="10">
        <v>15910</v>
      </c>
      <c r="G4" s="10">
        <v>17089.03</v>
      </c>
      <c r="H4" s="10">
        <v>21120</v>
      </c>
      <c r="I4" s="10">
        <v>21920</v>
      </c>
      <c r="J4" s="10">
        <v>26767.05</v>
      </c>
      <c r="K4" s="10">
        <v>27781.46</v>
      </c>
      <c r="L4" s="10">
        <v>28162.5</v>
      </c>
      <c r="M4" s="10">
        <v>27900</v>
      </c>
      <c r="N4" s="10">
        <v>27550</v>
      </c>
      <c r="O4" s="10">
        <v>22250</v>
      </c>
      <c r="P4" s="10">
        <v>23775</v>
      </c>
      <c r="Q4" s="10">
        <v>25230</v>
      </c>
      <c r="R4" s="10">
        <v>30550</v>
      </c>
      <c r="S4" s="10">
        <v>38850</v>
      </c>
      <c r="T4" s="10">
        <f>ROUND(SUM(F4:S4),5)</f>
        <v>354855.04</v>
      </c>
    </row>
    <row r="5" spans="1:20" x14ac:dyDescent="0.25">
      <c r="A5" s="4"/>
      <c r="B5" s="4"/>
      <c r="C5" s="4"/>
      <c r="D5" s="4" t="s">
        <v>18</v>
      </c>
      <c r="E5" s="4"/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500</v>
      </c>
      <c r="T5" s="10">
        <f>ROUND(SUM(F5:S5),5)</f>
        <v>500</v>
      </c>
    </row>
    <row r="6" spans="1:20" x14ac:dyDescent="0.25">
      <c r="A6" s="4"/>
      <c r="B6" s="4"/>
      <c r="C6" s="4"/>
      <c r="D6" s="4" t="s">
        <v>19</v>
      </c>
      <c r="E6" s="4"/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300</v>
      </c>
      <c r="P6" s="10">
        <v>0</v>
      </c>
      <c r="Q6" s="10">
        <v>0</v>
      </c>
      <c r="R6" s="10">
        <v>0</v>
      </c>
      <c r="S6" s="10">
        <v>1500</v>
      </c>
      <c r="T6" s="10">
        <f>ROUND(SUM(F6:S6),5)</f>
        <v>1800</v>
      </c>
    </row>
    <row r="7" spans="1:20" x14ac:dyDescent="0.25">
      <c r="A7" s="4"/>
      <c r="B7" s="4"/>
      <c r="C7" s="4"/>
      <c r="D7" s="4" t="s">
        <v>20</v>
      </c>
      <c r="E7" s="4"/>
      <c r="F7" s="10">
        <v>0</v>
      </c>
      <c r="G7" s="10">
        <v>900</v>
      </c>
      <c r="H7" s="10">
        <v>450</v>
      </c>
      <c r="I7" s="10">
        <v>1350</v>
      </c>
      <c r="J7" s="10">
        <v>2250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f>ROUND(SUM(F7:S7),5)</f>
        <v>4950</v>
      </c>
    </row>
    <row r="8" spans="1:20" ht="15.75" thickBot="1" x14ac:dyDescent="0.3">
      <c r="A8" s="4"/>
      <c r="B8" s="4"/>
      <c r="C8" s="4"/>
      <c r="D8" s="4" t="s">
        <v>21</v>
      </c>
      <c r="E8" s="4"/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f>ROUND(SUM(F8:S8),5)</f>
        <v>0</v>
      </c>
    </row>
    <row r="9" spans="1:20" x14ac:dyDescent="0.25">
      <c r="A9" s="4"/>
      <c r="B9" s="4"/>
      <c r="C9" s="4" t="s">
        <v>22</v>
      </c>
      <c r="D9" s="4"/>
      <c r="E9" s="4"/>
      <c r="F9" s="10">
        <f>ROUND(SUM(F3:F8),5)</f>
        <v>15910</v>
      </c>
      <c r="G9" s="10">
        <f>ROUND(SUM(G3:G8),5)</f>
        <v>17989.03</v>
      </c>
      <c r="H9" s="10">
        <f>ROUND(SUM(H3:H8),5)</f>
        <v>21570</v>
      </c>
      <c r="I9" s="10">
        <f>ROUND(SUM(I3:I8),5)</f>
        <v>23270</v>
      </c>
      <c r="J9" s="10">
        <f>ROUND(SUM(J3:J8),5)</f>
        <v>29017.05</v>
      </c>
      <c r="K9" s="10">
        <f>ROUND(SUM(K3:K8),5)</f>
        <v>27781.46</v>
      </c>
      <c r="L9" s="10">
        <f>ROUND(SUM(L3:L8),5)</f>
        <v>28162.5</v>
      </c>
      <c r="M9" s="10">
        <f>ROUND(SUM(M3:M8),5)</f>
        <v>27900</v>
      </c>
      <c r="N9" s="10">
        <f>ROUND(SUM(N3:N8),5)</f>
        <v>27550</v>
      </c>
      <c r="O9" s="10">
        <f>ROUND(SUM(O3:O8),5)</f>
        <v>22550</v>
      </c>
      <c r="P9" s="10">
        <f>ROUND(SUM(P3:P8),5)</f>
        <v>23775</v>
      </c>
      <c r="Q9" s="10">
        <f>ROUND(SUM(Q3:Q8),5)</f>
        <v>25230</v>
      </c>
      <c r="R9" s="10">
        <f>ROUND(SUM(R3:R8),5)</f>
        <v>30550</v>
      </c>
      <c r="S9" s="10">
        <f>ROUND(SUM(S3:S8),5)</f>
        <v>40850</v>
      </c>
      <c r="T9" s="10">
        <f>ROUND(SUM(F9:S9),5)</f>
        <v>362105.04</v>
      </c>
    </row>
    <row r="10" spans="1:20" x14ac:dyDescent="0.25">
      <c r="A10" s="4"/>
      <c r="B10" s="4"/>
      <c r="C10" s="4" t="s">
        <v>23</v>
      </c>
      <c r="D10" s="4"/>
      <c r="E10" s="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5">
      <c r="A11" s="4"/>
      <c r="B11" s="4"/>
      <c r="C11" s="4"/>
      <c r="D11" s="4" t="s">
        <v>24</v>
      </c>
      <c r="E11" s="4"/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95.36</v>
      </c>
      <c r="S11" s="10">
        <v>147.35</v>
      </c>
      <c r="T11" s="10">
        <f>ROUND(SUM(F11:S11),5)</f>
        <v>242.71</v>
      </c>
    </row>
    <row r="12" spans="1:20" x14ac:dyDescent="0.25">
      <c r="A12" s="4"/>
      <c r="B12" s="4"/>
      <c r="C12" s="4"/>
      <c r="D12" s="4" t="s">
        <v>25</v>
      </c>
      <c r="E12" s="4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x14ac:dyDescent="0.25">
      <c r="A13" s="4"/>
      <c r="B13" s="4"/>
      <c r="C13" s="4"/>
      <c r="D13" s="4"/>
      <c r="E13" s="4" t="s">
        <v>26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457.9</v>
      </c>
      <c r="S13" s="10">
        <v>0</v>
      </c>
      <c r="T13" s="10">
        <f>ROUND(SUM(F13:S13),5)</f>
        <v>457.9</v>
      </c>
    </row>
    <row r="14" spans="1:20" x14ac:dyDescent="0.25">
      <c r="A14" s="4"/>
      <c r="B14" s="4"/>
      <c r="C14" s="4"/>
      <c r="D14" s="4"/>
      <c r="E14" s="4" t="s">
        <v>27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51420</v>
      </c>
      <c r="S14" s="10">
        <v>6770</v>
      </c>
      <c r="T14" s="10">
        <f>ROUND(SUM(F14:S14),5)</f>
        <v>58190</v>
      </c>
    </row>
    <row r="15" spans="1:20" x14ac:dyDescent="0.25">
      <c r="A15" s="4"/>
      <c r="B15" s="4"/>
      <c r="C15" s="4"/>
      <c r="D15" s="4"/>
      <c r="E15" s="4" t="s">
        <v>28</v>
      </c>
      <c r="F15" s="10">
        <v>0</v>
      </c>
      <c r="G15" s="10">
        <v>0</v>
      </c>
      <c r="H15" s="10">
        <v>0</v>
      </c>
      <c r="I15" s="10">
        <v>0</v>
      </c>
      <c r="J15" s="10">
        <v>38289.660000000003</v>
      </c>
      <c r="K15" s="10">
        <v>-3323.63</v>
      </c>
      <c r="L15" s="10">
        <v>4285.84</v>
      </c>
      <c r="M15" s="10">
        <v>9103.75</v>
      </c>
      <c r="N15" s="10">
        <v>991.59</v>
      </c>
      <c r="O15" s="10">
        <v>376.09</v>
      </c>
      <c r="P15" s="10">
        <v>2133.54</v>
      </c>
      <c r="Q15" s="10">
        <v>24704.62</v>
      </c>
      <c r="R15" s="10">
        <v>908.68</v>
      </c>
      <c r="S15" s="10">
        <v>1070.03</v>
      </c>
      <c r="T15" s="10">
        <f>ROUND(SUM(F15:S15),5)</f>
        <v>78540.17</v>
      </c>
    </row>
    <row r="16" spans="1:20" ht="15.75" thickBot="1" x14ac:dyDescent="0.3">
      <c r="A16" s="4"/>
      <c r="B16" s="4"/>
      <c r="C16" s="4"/>
      <c r="D16" s="4"/>
      <c r="E16" s="4" t="s">
        <v>29</v>
      </c>
      <c r="F16" s="11">
        <v>0</v>
      </c>
      <c r="G16" s="11">
        <v>0</v>
      </c>
      <c r="H16" s="11">
        <v>0</v>
      </c>
      <c r="I16" s="11">
        <v>165.49</v>
      </c>
      <c r="J16" s="11">
        <v>3799</v>
      </c>
      <c r="K16" s="11">
        <v>2143.13</v>
      </c>
      <c r="L16" s="11">
        <v>1700</v>
      </c>
      <c r="M16" s="11">
        <v>247.58</v>
      </c>
      <c r="N16" s="11">
        <v>0</v>
      </c>
      <c r="O16" s="11">
        <v>0</v>
      </c>
      <c r="P16" s="11">
        <v>0</v>
      </c>
      <c r="Q16" s="11">
        <v>0</v>
      </c>
      <c r="R16" s="11">
        <v>11.88</v>
      </c>
      <c r="S16" s="11">
        <v>0</v>
      </c>
      <c r="T16" s="11">
        <f>ROUND(SUM(F16:S16),5)</f>
        <v>8067.08</v>
      </c>
    </row>
    <row r="17" spans="1:20" x14ac:dyDescent="0.25">
      <c r="A17" s="4"/>
      <c r="B17" s="4"/>
      <c r="C17" s="4"/>
      <c r="D17" s="4" t="s">
        <v>30</v>
      </c>
      <c r="E17" s="4"/>
      <c r="F17" s="10">
        <f>ROUND(SUM(F12:F16),5)</f>
        <v>0</v>
      </c>
      <c r="G17" s="10">
        <f>ROUND(SUM(G12:G16),5)</f>
        <v>0</v>
      </c>
      <c r="H17" s="10">
        <f>ROUND(SUM(H12:H16),5)</f>
        <v>0</v>
      </c>
      <c r="I17" s="10">
        <f>ROUND(SUM(I12:I16),5)</f>
        <v>165.49</v>
      </c>
      <c r="J17" s="10">
        <f>ROUND(SUM(J12:J16),5)</f>
        <v>42088.66</v>
      </c>
      <c r="K17" s="10">
        <f>ROUND(SUM(K12:K16),5)</f>
        <v>-1180.5</v>
      </c>
      <c r="L17" s="10">
        <f>ROUND(SUM(L12:L16),5)</f>
        <v>5985.84</v>
      </c>
      <c r="M17" s="10">
        <f>ROUND(SUM(M12:M16),5)</f>
        <v>9351.33</v>
      </c>
      <c r="N17" s="10">
        <f>ROUND(SUM(N12:N16),5)</f>
        <v>991.59</v>
      </c>
      <c r="O17" s="10">
        <f>ROUND(SUM(O12:O16),5)</f>
        <v>376.09</v>
      </c>
      <c r="P17" s="10">
        <f>ROUND(SUM(P12:P16),5)</f>
        <v>2133.54</v>
      </c>
      <c r="Q17" s="10">
        <f>ROUND(SUM(Q12:Q16),5)</f>
        <v>24704.62</v>
      </c>
      <c r="R17" s="10">
        <f>ROUND(SUM(R12:R16),5)</f>
        <v>52798.46</v>
      </c>
      <c r="S17" s="10">
        <f>ROUND(SUM(S12:S16),5)</f>
        <v>7840.03</v>
      </c>
      <c r="T17" s="10">
        <f>ROUND(SUM(F17:S17),5)</f>
        <v>145255.15</v>
      </c>
    </row>
    <row r="18" spans="1:20" x14ac:dyDescent="0.25">
      <c r="A18" s="4"/>
      <c r="B18" s="4"/>
      <c r="C18" s="4"/>
      <c r="D18" s="4" t="s">
        <v>31</v>
      </c>
      <c r="E18" s="4"/>
      <c r="F18" s="10">
        <v>0</v>
      </c>
      <c r="G18" s="10">
        <v>0</v>
      </c>
      <c r="H18" s="10">
        <v>5800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f>ROUND(SUM(F18:S18),5)</f>
        <v>5800</v>
      </c>
    </row>
    <row r="19" spans="1:20" x14ac:dyDescent="0.25">
      <c r="A19" s="4"/>
      <c r="B19" s="4"/>
      <c r="C19" s="4"/>
      <c r="D19" s="4" t="s">
        <v>32</v>
      </c>
      <c r="E19" s="4"/>
      <c r="F19" s="10">
        <v>4.1500000000000004</v>
      </c>
      <c r="G19" s="10">
        <v>30</v>
      </c>
      <c r="H19" s="10">
        <v>15</v>
      </c>
      <c r="I19" s="10">
        <v>85.44</v>
      </c>
      <c r="J19" s="10">
        <v>-367.54</v>
      </c>
      <c r="K19" s="10">
        <v>-9696.3700000000008</v>
      </c>
      <c r="L19" s="10">
        <v>79</v>
      </c>
      <c r="M19" s="10">
        <v>87</v>
      </c>
      <c r="N19" s="10">
        <v>96.28</v>
      </c>
      <c r="O19" s="10">
        <v>104</v>
      </c>
      <c r="P19" s="10">
        <v>104</v>
      </c>
      <c r="Q19" s="10">
        <v>294.62</v>
      </c>
      <c r="R19" s="10">
        <v>600.29</v>
      </c>
      <c r="S19" s="10">
        <v>301.60000000000002</v>
      </c>
      <c r="T19" s="10">
        <f>ROUND(SUM(F19:S19),5)</f>
        <v>-8262.5300000000007</v>
      </c>
    </row>
    <row r="20" spans="1:20" x14ac:dyDescent="0.25">
      <c r="A20" s="4"/>
      <c r="B20" s="4"/>
      <c r="C20" s="4"/>
      <c r="D20" s="4" t="s">
        <v>33</v>
      </c>
      <c r="E20" s="4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365</v>
      </c>
      <c r="N20" s="10">
        <v>365</v>
      </c>
      <c r="O20" s="10">
        <v>414</v>
      </c>
      <c r="P20" s="10">
        <v>429</v>
      </c>
      <c r="Q20" s="10">
        <v>439</v>
      </c>
      <c r="R20" s="10">
        <v>452</v>
      </c>
      <c r="S20" s="10">
        <v>464</v>
      </c>
      <c r="T20" s="10">
        <f>ROUND(SUM(F20:S20),5)</f>
        <v>2928</v>
      </c>
    </row>
    <row r="21" spans="1:20" x14ac:dyDescent="0.25">
      <c r="A21" s="4"/>
      <c r="B21" s="4"/>
      <c r="C21" s="4"/>
      <c r="D21" s="4" t="s">
        <v>34</v>
      </c>
      <c r="E21" s="4"/>
      <c r="F21" s="10">
        <v>309</v>
      </c>
      <c r="G21" s="10">
        <v>320</v>
      </c>
      <c r="H21" s="10">
        <v>335</v>
      </c>
      <c r="I21" s="10">
        <v>348</v>
      </c>
      <c r="J21" s="10">
        <v>358</v>
      </c>
      <c r="K21" s="10">
        <v>375</v>
      </c>
      <c r="L21" s="10">
        <v>365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f>ROUND(SUM(F21:S21),5)</f>
        <v>2410</v>
      </c>
    </row>
    <row r="22" spans="1:20" x14ac:dyDescent="0.25">
      <c r="A22" s="4"/>
      <c r="B22" s="4"/>
      <c r="C22" s="4"/>
      <c r="D22" s="4" t="s">
        <v>35</v>
      </c>
      <c r="E22" s="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x14ac:dyDescent="0.25">
      <c r="A23" s="4"/>
      <c r="B23" s="4"/>
      <c r="C23" s="4"/>
      <c r="D23" s="4"/>
      <c r="E23" s="4" t="s">
        <v>36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835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f>ROUND(SUM(F23:S23),5)</f>
        <v>835</v>
      </c>
    </row>
    <row r="24" spans="1:20" ht="15.75" thickBot="1" x14ac:dyDescent="0.3">
      <c r="A24" s="4"/>
      <c r="B24" s="4"/>
      <c r="C24" s="4"/>
      <c r="D24" s="4"/>
      <c r="E24" s="4" t="s">
        <v>37</v>
      </c>
      <c r="F24" s="11">
        <v>0</v>
      </c>
      <c r="G24" s="11">
        <v>0</v>
      </c>
      <c r="H24" s="11">
        <v>0</v>
      </c>
      <c r="I24" s="11">
        <v>2084</v>
      </c>
      <c r="J24" s="11">
        <v>2084</v>
      </c>
      <c r="K24" s="11">
        <v>3577.42</v>
      </c>
      <c r="L24" s="11">
        <v>2732</v>
      </c>
      <c r="M24" s="11">
        <v>1731</v>
      </c>
      <c r="N24" s="11">
        <v>-570</v>
      </c>
      <c r="O24" s="11">
        <v>15</v>
      </c>
      <c r="P24" s="11">
        <v>0</v>
      </c>
      <c r="Q24" s="11">
        <v>0</v>
      </c>
      <c r="R24" s="11">
        <v>878</v>
      </c>
      <c r="S24" s="11">
        <v>1784</v>
      </c>
      <c r="T24" s="11">
        <f>ROUND(SUM(F24:S24),5)</f>
        <v>14315.42</v>
      </c>
    </row>
    <row r="25" spans="1:20" x14ac:dyDescent="0.25">
      <c r="A25" s="4"/>
      <c r="B25" s="4"/>
      <c r="C25" s="4"/>
      <c r="D25" s="4" t="s">
        <v>38</v>
      </c>
      <c r="E25" s="4"/>
      <c r="F25" s="10">
        <f>ROUND(SUM(F22:F24),5)</f>
        <v>0</v>
      </c>
      <c r="G25" s="10">
        <f>ROUND(SUM(G22:G24),5)</f>
        <v>0</v>
      </c>
      <c r="H25" s="10">
        <f>ROUND(SUM(H22:H24),5)</f>
        <v>0</v>
      </c>
      <c r="I25" s="10">
        <f>ROUND(SUM(I22:I24),5)</f>
        <v>2084</v>
      </c>
      <c r="J25" s="10">
        <f>ROUND(SUM(J22:J24),5)</f>
        <v>2084</v>
      </c>
      <c r="K25" s="10">
        <f>ROUND(SUM(K22:K24),5)</f>
        <v>3577.42</v>
      </c>
      <c r="L25" s="10">
        <f>ROUND(SUM(L22:L24),5)</f>
        <v>2732</v>
      </c>
      <c r="M25" s="10">
        <f>ROUND(SUM(M22:M24),5)</f>
        <v>1731</v>
      </c>
      <c r="N25" s="10">
        <f>ROUND(SUM(N22:N24),5)</f>
        <v>265</v>
      </c>
      <c r="O25" s="10">
        <f>ROUND(SUM(O22:O24),5)</f>
        <v>15</v>
      </c>
      <c r="P25" s="10">
        <f>ROUND(SUM(P22:P24),5)</f>
        <v>0</v>
      </c>
      <c r="Q25" s="10">
        <f>ROUND(SUM(Q22:Q24),5)</f>
        <v>0</v>
      </c>
      <c r="R25" s="10">
        <f>ROUND(SUM(R22:R24),5)</f>
        <v>878</v>
      </c>
      <c r="S25" s="10">
        <f>ROUND(SUM(S22:S24),5)</f>
        <v>1784</v>
      </c>
      <c r="T25" s="10">
        <f>ROUND(SUM(F25:S25),5)</f>
        <v>15150.42</v>
      </c>
    </row>
    <row r="26" spans="1:20" x14ac:dyDescent="0.25">
      <c r="A26" s="4"/>
      <c r="B26" s="4"/>
      <c r="C26" s="4"/>
      <c r="D26" s="4" t="s">
        <v>39</v>
      </c>
      <c r="E26" s="4"/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10</v>
      </c>
      <c r="M26" s="10">
        <v>10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f>ROUND(SUM(F26:S26),5)</f>
        <v>20</v>
      </c>
    </row>
    <row r="27" spans="1:20" x14ac:dyDescent="0.25">
      <c r="A27" s="4"/>
      <c r="B27" s="4"/>
      <c r="C27" s="4"/>
      <c r="D27" s="4" t="s">
        <v>40</v>
      </c>
      <c r="E27" s="4"/>
      <c r="F27" s="10">
        <v>0</v>
      </c>
      <c r="G27" s="10">
        <v>240</v>
      </c>
      <c r="H27" s="10">
        <v>240</v>
      </c>
      <c r="I27" s="10">
        <v>100</v>
      </c>
      <c r="J27" s="10">
        <v>340</v>
      </c>
      <c r="K27" s="10">
        <v>349.5</v>
      </c>
      <c r="L27" s="10">
        <v>440</v>
      </c>
      <c r="M27" s="10">
        <v>340</v>
      </c>
      <c r="N27" s="10">
        <v>390</v>
      </c>
      <c r="O27" s="10">
        <v>440</v>
      </c>
      <c r="P27" s="10">
        <v>450</v>
      </c>
      <c r="Q27" s="10">
        <v>300</v>
      </c>
      <c r="R27" s="10">
        <v>500</v>
      </c>
      <c r="S27" s="10">
        <v>500</v>
      </c>
      <c r="T27" s="10">
        <f>ROUND(SUM(F27:S27),5)</f>
        <v>4629.5</v>
      </c>
    </row>
    <row r="28" spans="1:20" x14ac:dyDescent="0.25">
      <c r="A28" s="4"/>
      <c r="B28" s="4"/>
      <c r="C28" s="4"/>
      <c r="D28" s="4" t="s">
        <v>41</v>
      </c>
      <c r="E28" s="4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x14ac:dyDescent="0.25">
      <c r="A29" s="4"/>
      <c r="B29" s="4"/>
      <c r="C29" s="4"/>
      <c r="D29" s="4"/>
      <c r="E29" s="4" t="s">
        <v>42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600</v>
      </c>
      <c r="T29" s="10">
        <f>ROUND(SUM(F29:S29),5)</f>
        <v>600</v>
      </c>
    </row>
    <row r="30" spans="1:20" x14ac:dyDescent="0.25">
      <c r="A30" s="4"/>
      <c r="B30" s="4"/>
      <c r="C30" s="4"/>
      <c r="D30" s="4"/>
      <c r="E30" s="4" t="s">
        <v>43</v>
      </c>
      <c r="F30" s="10">
        <v>405</v>
      </c>
      <c r="G30" s="10">
        <v>0</v>
      </c>
      <c r="H30" s="10">
        <v>1921</v>
      </c>
      <c r="I30" s="10">
        <v>391.79</v>
      </c>
      <c r="J30" s="10">
        <v>400.3</v>
      </c>
      <c r="K30" s="10">
        <v>1164.0899999999999</v>
      </c>
      <c r="L30" s="10">
        <v>535</v>
      </c>
      <c r="M30" s="10">
        <v>0</v>
      </c>
      <c r="N30" s="10">
        <v>569.29999999999995</v>
      </c>
      <c r="O30" s="10">
        <v>718.66</v>
      </c>
      <c r="P30" s="10">
        <v>0</v>
      </c>
      <c r="Q30" s="10">
        <v>1676</v>
      </c>
      <c r="R30" s="10">
        <v>550</v>
      </c>
      <c r="S30" s="10">
        <v>1204.98</v>
      </c>
      <c r="T30" s="10">
        <f>ROUND(SUM(F30:S30),5)</f>
        <v>9536.1200000000008</v>
      </c>
    </row>
    <row r="31" spans="1:20" x14ac:dyDescent="0.25">
      <c r="A31" s="4"/>
      <c r="B31" s="4"/>
      <c r="C31" s="4"/>
      <c r="D31" s="4"/>
      <c r="E31" s="4" t="s">
        <v>44</v>
      </c>
      <c r="F31" s="10">
        <v>194.45</v>
      </c>
      <c r="G31" s="10">
        <v>539.6</v>
      </c>
      <c r="H31" s="10">
        <v>496.5</v>
      </c>
      <c r="I31" s="10">
        <v>433.75</v>
      </c>
      <c r="J31" s="10">
        <v>950</v>
      </c>
      <c r="K31" s="10">
        <v>1000</v>
      </c>
      <c r="L31" s="10">
        <v>842.5</v>
      </c>
      <c r="M31" s="10">
        <v>517.5</v>
      </c>
      <c r="N31" s="10">
        <v>617.5</v>
      </c>
      <c r="O31" s="10">
        <v>540</v>
      </c>
      <c r="P31" s="10">
        <v>584.99</v>
      </c>
      <c r="Q31" s="10">
        <v>787.5</v>
      </c>
      <c r="R31" s="10">
        <v>1035</v>
      </c>
      <c r="S31" s="10">
        <v>1100</v>
      </c>
      <c r="T31" s="10">
        <f>ROUND(SUM(F31:S31),5)</f>
        <v>9639.2900000000009</v>
      </c>
    </row>
    <row r="32" spans="1:20" x14ac:dyDescent="0.25">
      <c r="A32" s="4"/>
      <c r="B32" s="4"/>
      <c r="C32" s="4"/>
      <c r="D32" s="4"/>
      <c r="E32" s="4" t="s">
        <v>45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1850</v>
      </c>
      <c r="Q32" s="10">
        <v>10164.73</v>
      </c>
      <c r="R32" s="10">
        <v>900</v>
      </c>
      <c r="S32" s="10">
        <v>0</v>
      </c>
      <c r="T32" s="10">
        <f>ROUND(SUM(F32:S32),5)</f>
        <v>12914.73</v>
      </c>
    </row>
    <row r="33" spans="1:20" ht="15.75" thickBot="1" x14ac:dyDescent="0.3">
      <c r="A33" s="4"/>
      <c r="B33" s="4"/>
      <c r="C33" s="4"/>
      <c r="D33" s="4"/>
      <c r="E33" s="4" t="s">
        <v>46</v>
      </c>
      <c r="F33" s="11">
        <v>0</v>
      </c>
      <c r="G33" s="11">
        <v>0</v>
      </c>
      <c r="H33" s="11">
        <v>0</v>
      </c>
      <c r="I33" s="11">
        <v>0</v>
      </c>
      <c r="J33" s="11">
        <v>2117.5</v>
      </c>
      <c r="K33" s="11">
        <v>9822.77</v>
      </c>
      <c r="L33" s="11">
        <v>32.5</v>
      </c>
      <c r="M33" s="11">
        <v>1041.25</v>
      </c>
      <c r="N33" s="11">
        <v>0</v>
      </c>
      <c r="O33" s="11">
        <v>0</v>
      </c>
      <c r="P33" s="11">
        <v>0</v>
      </c>
      <c r="Q33" s="11">
        <v>5105.25</v>
      </c>
      <c r="R33" s="11">
        <v>1715.5</v>
      </c>
      <c r="S33" s="11">
        <v>5291.25</v>
      </c>
      <c r="T33" s="11">
        <f>ROUND(SUM(F33:S33),5)</f>
        <v>25126.02</v>
      </c>
    </row>
    <row r="34" spans="1:20" x14ac:dyDescent="0.25">
      <c r="A34" s="4"/>
      <c r="B34" s="4"/>
      <c r="C34" s="4"/>
      <c r="D34" s="4" t="s">
        <v>47</v>
      </c>
      <c r="E34" s="4"/>
      <c r="F34" s="10">
        <f>ROUND(SUM(F28:F33),5)</f>
        <v>599.45000000000005</v>
      </c>
      <c r="G34" s="10">
        <f>ROUND(SUM(G28:G33),5)</f>
        <v>539.6</v>
      </c>
      <c r="H34" s="10">
        <f>ROUND(SUM(H28:H33),5)</f>
        <v>2417.5</v>
      </c>
      <c r="I34" s="10">
        <f>ROUND(SUM(I28:I33),5)</f>
        <v>825.54</v>
      </c>
      <c r="J34" s="10">
        <f>ROUND(SUM(J28:J33),5)</f>
        <v>3467.8</v>
      </c>
      <c r="K34" s="10">
        <f>ROUND(SUM(K28:K33),5)</f>
        <v>11986.86</v>
      </c>
      <c r="L34" s="10">
        <f>ROUND(SUM(L28:L33),5)</f>
        <v>1410</v>
      </c>
      <c r="M34" s="10">
        <f>ROUND(SUM(M28:M33),5)</f>
        <v>1558.75</v>
      </c>
      <c r="N34" s="10">
        <f>ROUND(SUM(N28:N33),5)</f>
        <v>1186.8</v>
      </c>
      <c r="O34" s="10">
        <f>ROUND(SUM(O28:O33),5)</f>
        <v>1258.6600000000001</v>
      </c>
      <c r="P34" s="10">
        <f>ROUND(SUM(P28:P33),5)</f>
        <v>2434.9899999999998</v>
      </c>
      <c r="Q34" s="10">
        <f>ROUND(SUM(Q28:Q33),5)</f>
        <v>17733.48</v>
      </c>
      <c r="R34" s="10">
        <f>ROUND(SUM(R28:R33),5)</f>
        <v>4200.5</v>
      </c>
      <c r="S34" s="10">
        <f>ROUND(SUM(S28:S33),5)</f>
        <v>8196.23</v>
      </c>
      <c r="T34" s="10">
        <f>ROUND(SUM(F34:S34),5)</f>
        <v>57816.160000000003</v>
      </c>
    </row>
    <row r="35" spans="1:20" x14ac:dyDescent="0.25">
      <c r="A35" s="4"/>
      <c r="B35" s="4"/>
      <c r="C35" s="4"/>
      <c r="D35" s="4" t="s">
        <v>48</v>
      </c>
      <c r="E35" s="4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15.75" thickBot="1" x14ac:dyDescent="0.3">
      <c r="A36" s="4"/>
      <c r="B36" s="4"/>
      <c r="C36" s="4"/>
      <c r="D36" s="4"/>
      <c r="E36" s="4" t="s">
        <v>49</v>
      </c>
      <c r="F36" s="11">
        <v>0</v>
      </c>
      <c r="G36" s="11">
        <v>0</v>
      </c>
      <c r="H36" s="11">
        <v>0</v>
      </c>
      <c r="I36" s="11">
        <v>250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f>ROUND(SUM(F36:S36),5)</f>
        <v>250</v>
      </c>
    </row>
    <row r="37" spans="1:20" x14ac:dyDescent="0.25">
      <c r="A37" s="4"/>
      <c r="B37" s="4"/>
      <c r="C37" s="4"/>
      <c r="D37" s="4" t="s">
        <v>50</v>
      </c>
      <c r="E37" s="4"/>
      <c r="F37" s="10">
        <f>ROUND(SUM(F35:F36),5)</f>
        <v>0</v>
      </c>
      <c r="G37" s="10">
        <f>ROUND(SUM(G35:G36),5)</f>
        <v>0</v>
      </c>
      <c r="H37" s="10">
        <f>ROUND(SUM(H35:H36),5)</f>
        <v>0</v>
      </c>
      <c r="I37" s="10">
        <f>ROUND(SUM(I35:I36),5)</f>
        <v>250</v>
      </c>
      <c r="J37" s="10">
        <f>ROUND(SUM(J35:J36),5)</f>
        <v>0</v>
      </c>
      <c r="K37" s="10">
        <f>ROUND(SUM(K35:K36),5)</f>
        <v>0</v>
      </c>
      <c r="L37" s="10">
        <f>ROUND(SUM(L35:L36),5)</f>
        <v>0</v>
      </c>
      <c r="M37" s="10">
        <f>ROUND(SUM(M35:M36),5)</f>
        <v>0</v>
      </c>
      <c r="N37" s="10">
        <f>ROUND(SUM(N35:N36),5)</f>
        <v>0</v>
      </c>
      <c r="O37" s="10">
        <f>ROUND(SUM(O35:O36),5)</f>
        <v>0</v>
      </c>
      <c r="P37" s="10">
        <f>ROUND(SUM(P35:P36),5)</f>
        <v>0</v>
      </c>
      <c r="Q37" s="10">
        <f>ROUND(SUM(Q35:Q36),5)</f>
        <v>0</v>
      </c>
      <c r="R37" s="10">
        <f>ROUND(SUM(R35:R36),5)</f>
        <v>0</v>
      </c>
      <c r="S37" s="10">
        <f>ROUND(SUM(S35:S36),5)</f>
        <v>0</v>
      </c>
      <c r="T37" s="10">
        <f>ROUND(SUM(F37:S37),5)</f>
        <v>250</v>
      </c>
    </row>
    <row r="38" spans="1:20" x14ac:dyDescent="0.25">
      <c r="A38" s="4"/>
      <c r="B38" s="4"/>
      <c r="C38" s="4"/>
      <c r="D38" s="4" t="s">
        <v>51</v>
      </c>
      <c r="E38" s="4"/>
      <c r="F38" s="10">
        <v>4750</v>
      </c>
      <c r="G38" s="10">
        <v>950</v>
      </c>
      <c r="H38" s="10">
        <v>1950</v>
      </c>
      <c r="I38" s="10">
        <v>4650</v>
      </c>
      <c r="J38" s="10">
        <v>4425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14110</v>
      </c>
      <c r="R38" s="10">
        <v>0</v>
      </c>
      <c r="S38" s="10">
        <v>0</v>
      </c>
      <c r="T38" s="10">
        <f>ROUND(SUM(F38:S38),5)</f>
        <v>30835</v>
      </c>
    </row>
    <row r="39" spans="1:20" x14ac:dyDescent="0.25">
      <c r="A39" s="4"/>
      <c r="B39" s="4"/>
      <c r="C39" s="4"/>
      <c r="D39" s="4" t="s">
        <v>52</v>
      </c>
      <c r="E39" s="4"/>
      <c r="F39" s="10">
        <v>0</v>
      </c>
      <c r="G39" s="10">
        <v>0</v>
      </c>
      <c r="H39" s="10">
        <v>1950</v>
      </c>
      <c r="I39" s="10">
        <v>1675</v>
      </c>
      <c r="J39" s="10">
        <v>700</v>
      </c>
      <c r="K39" s="10">
        <v>1700</v>
      </c>
      <c r="L39" s="10">
        <v>1475</v>
      </c>
      <c r="M39" s="10">
        <v>2800</v>
      </c>
      <c r="N39" s="10">
        <v>7370</v>
      </c>
      <c r="O39" s="10">
        <v>3045</v>
      </c>
      <c r="P39" s="10">
        <v>3765</v>
      </c>
      <c r="Q39" s="10">
        <v>5450</v>
      </c>
      <c r="R39" s="10">
        <v>5862.5</v>
      </c>
      <c r="S39" s="10">
        <v>8575</v>
      </c>
      <c r="T39" s="10">
        <f>ROUND(SUM(F39:S39),5)</f>
        <v>44367.5</v>
      </c>
    </row>
    <row r="40" spans="1:20" x14ac:dyDescent="0.25">
      <c r="A40" s="4"/>
      <c r="B40" s="4"/>
      <c r="C40" s="4"/>
      <c r="D40" s="4" t="s">
        <v>53</v>
      </c>
      <c r="E40" s="4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15.75" thickBot="1" x14ac:dyDescent="0.3">
      <c r="A41" s="4"/>
      <c r="B41" s="4"/>
      <c r="C41" s="4"/>
      <c r="D41" s="4"/>
      <c r="E41" s="4" t="s">
        <v>54</v>
      </c>
      <c r="F41" s="11">
        <v>691.75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53.83</v>
      </c>
      <c r="T41" s="11">
        <f>ROUND(SUM(F41:S41),5)</f>
        <v>745.58</v>
      </c>
    </row>
    <row r="42" spans="1:20" x14ac:dyDescent="0.25">
      <c r="A42" s="4"/>
      <c r="B42" s="4"/>
      <c r="C42" s="4"/>
      <c r="D42" s="4" t="s">
        <v>55</v>
      </c>
      <c r="E42" s="4"/>
      <c r="F42" s="10">
        <f>ROUND(SUM(F40:F41),5)</f>
        <v>691.75</v>
      </c>
      <c r="G42" s="10">
        <f>ROUND(SUM(G40:G41),5)</f>
        <v>0</v>
      </c>
      <c r="H42" s="10">
        <f>ROUND(SUM(H40:H41),5)</f>
        <v>0</v>
      </c>
      <c r="I42" s="10">
        <f>ROUND(SUM(I40:I41),5)</f>
        <v>0</v>
      </c>
      <c r="J42" s="10">
        <f>ROUND(SUM(J40:J41),5)</f>
        <v>0</v>
      </c>
      <c r="K42" s="10">
        <f>ROUND(SUM(K40:K41),5)</f>
        <v>0</v>
      </c>
      <c r="L42" s="10">
        <f>ROUND(SUM(L40:L41),5)</f>
        <v>0</v>
      </c>
      <c r="M42" s="10">
        <f>ROUND(SUM(M40:M41),5)</f>
        <v>0</v>
      </c>
      <c r="N42" s="10">
        <f>ROUND(SUM(N40:N41),5)</f>
        <v>0</v>
      </c>
      <c r="O42" s="10">
        <f>ROUND(SUM(O40:O41),5)</f>
        <v>0</v>
      </c>
      <c r="P42" s="10">
        <f>ROUND(SUM(P40:P41),5)</f>
        <v>0</v>
      </c>
      <c r="Q42" s="10">
        <f>ROUND(SUM(Q40:Q41),5)</f>
        <v>0</v>
      </c>
      <c r="R42" s="10">
        <f>ROUND(SUM(R40:R41),5)</f>
        <v>0</v>
      </c>
      <c r="S42" s="10">
        <f>ROUND(SUM(S40:S41),5)</f>
        <v>53.83</v>
      </c>
      <c r="T42" s="10">
        <f>ROUND(SUM(F42:S42),5)</f>
        <v>745.58</v>
      </c>
    </row>
    <row r="43" spans="1:20" x14ac:dyDescent="0.25">
      <c r="A43" s="4"/>
      <c r="B43" s="4"/>
      <c r="C43" s="4"/>
      <c r="D43" s="4" t="s">
        <v>56</v>
      </c>
      <c r="E43" s="4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15.75" thickBot="1" x14ac:dyDescent="0.3">
      <c r="A44" s="4"/>
      <c r="B44" s="4"/>
      <c r="C44" s="4"/>
      <c r="D44" s="4"/>
      <c r="E44" s="4" t="s">
        <v>57</v>
      </c>
      <c r="F44" s="11">
        <v>0</v>
      </c>
      <c r="G44" s="11">
        <v>1084.02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f>ROUND(SUM(F44:S44),5)</f>
        <v>1084.02</v>
      </c>
    </row>
    <row r="45" spans="1:20" x14ac:dyDescent="0.25">
      <c r="A45" s="4"/>
      <c r="B45" s="4"/>
      <c r="C45" s="4"/>
      <c r="D45" s="4" t="s">
        <v>58</v>
      </c>
      <c r="E45" s="4"/>
      <c r="F45" s="10">
        <f>ROUND(SUM(F43:F44),5)</f>
        <v>0</v>
      </c>
      <c r="G45" s="10">
        <f>ROUND(SUM(G43:G44),5)</f>
        <v>1084.02</v>
      </c>
      <c r="H45" s="10">
        <f>ROUND(SUM(H43:H44),5)</f>
        <v>0</v>
      </c>
      <c r="I45" s="10">
        <f>ROUND(SUM(I43:I44),5)</f>
        <v>0</v>
      </c>
      <c r="J45" s="10">
        <f>ROUND(SUM(J43:J44),5)</f>
        <v>0</v>
      </c>
      <c r="K45" s="10">
        <f>ROUND(SUM(K43:K44),5)</f>
        <v>0</v>
      </c>
      <c r="L45" s="10">
        <f>ROUND(SUM(L43:L44),5)</f>
        <v>0</v>
      </c>
      <c r="M45" s="10">
        <f>ROUND(SUM(M43:M44),5)</f>
        <v>0</v>
      </c>
      <c r="N45" s="10">
        <f>ROUND(SUM(N43:N44),5)</f>
        <v>0</v>
      </c>
      <c r="O45" s="10">
        <f>ROUND(SUM(O43:O44),5)</f>
        <v>0</v>
      </c>
      <c r="P45" s="10">
        <f>ROUND(SUM(P43:P44),5)</f>
        <v>0</v>
      </c>
      <c r="Q45" s="10">
        <f>ROUND(SUM(Q43:Q44),5)</f>
        <v>0</v>
      </c>
      <c r="R45" s="10">
        <f>ROUND(SUM(R43:R44),5)</f>
        <v>0</v>
      </c>
      <c r="S45" s="10">
        <f>ROUND(SUM(S43:S44),5)</f>
        <v>0</v>
      </c>
      <c r="T45" s="10">
        <f>ROUND(SUM(F45:S45),5)</f>
        <v>1084.02</v>
      </c>
    </row>
    <row r="46" spans="1:20" x14ac:dyDescent="0.25">
      <c r="A46" s="4"/>
      <c r="B46" s="4"/>
      <c r="C46" s="4"/>
      <c r="D46" s="4" t="s">
        <v>59</v>
      </c>
      <c r="E46" s="4"/>
      <c r="F46" s="10">
        <v>0</v>
      </c>
      <c r="G46" s="10">
        <v>0</v>
      </c>
      <c r="H46" s="10">
        <v>0</v>
      </c>
      <c r="I46" s="10">
        <v>567.15</v>
      </c>
      <c r="J46" s="10">
        <v>303</v>
      </c>
      <c r="K46" s="10">
        <v>151.5</v>
      </c>
      <c r="L46" s="10">
        <v>2900</v>
      </c>
      <c r="M46" s="10">
        <v>17177.5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f>ROUND(SUM(F46:S46),5)</f>
        <v>21099.15</v>
      </c>
    </row>
    <row r="47" spans="1:20" x14ac:dyDescent="0.25">
      <c r="A47" s="4"/>
      <c r="B47" s="4"/>
      <c r="C47" s="4"/>
      <c r="D47" s="4" t="s">
        <v>60</v>
      </c>
      <c r="E47" s="4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x14ac:dyDescent="0.25">
      <c r="A48" s="4"/>
      <c r="B48" s="4"/>
      <c r="C48" s="4"/>
      <c r="D48" s="4"/>
      <c r="E48" s="4" t="s">
        <v>61</v>
      </c>
      <c r="F48" s="10">
        <v>0</v>
      </c>
      <c r="G48" s="10">
        <v>0</v>
      </c>
      <c r="H48" s="10">
        <v>0</v>
      </c>
      <c r="I48" s="10">
        <v>0</v>
      </c>
      <c r="J48" s="10">
        <v>471.67</v>
      </c>
      <c r="K48" s="10">
        <v>1156.48</v>
      </c>
      <c r="L48" s="10">
        <v>1300.52</v>
      </c>
      <c r="M48" s="10">
        <v>1372.76</v>
      </c>
      <c r="N48" s="10">
        <v>1560.48</v>
      </c>
      <c r="O48" s="10">
        <v>1866.85</v>
      </c>
      <c r="P48" s="10">
        <v>1641.99</v>
      </c>
      <c r="Q48" s="10">
        <v>1822.21</v>
      </c>
      <c r="R48" s="10">
        <v>1158.92</v>
      </c>
      <c r="S48" s="10">
        <v>1394.09</v>
      </c>
      <c r="T48" s="10">
        <f>ROUND(SUM(F48:S48),5)</f>
        <v>13745.97</v>
      </c>
    </row>
    <row r="49" spans="1:20" ht="15.75" thickBot="1" x14ac:dyDescent="0.3">
      <c r="A49" s="4"/>
      <c r="B49" s="4"/>
      <c r="C49" s="4"/>
      <c r="D49" s="4"/>
      <c r="E49" s="4" t="s">
        <v>62</v>
      </c>
      <c r="F49" s="12">
        <v>0</v>
      </c>
      <c r="G49" s="12">
        <v>0</v>
      </c>
      <c r="H49" s="12">
        <v>0</v>
      </c>
      <c r="I49" s="12">
        <v>0</v>
      </c>
      <c r="J49" s="12">
        <v>63</v>
      </c>
      <c r="K49" s="12">
        <v>239.38</v>
      </c>
      <c r="L49" s="12">
        <v>205.02</v>
      </c>
      <c r="M49" s="12">
        <v>276.2</v>
      </c>
      <c r="N49" s="12">
        <v>251.02</v>
      </c>
      <c r="O49" s="12">
        <v>255.1</v>
      </c>
      <c r="P49" s="12">
        <v>284.91000000000003</v>
      </c>
      <c r="Q49" s="12">
        <v>296.32</v>
      </c>
      <c r="R49" s="12">
        <v>297.25</v>
      </c>
      <c r="S49" s="12">
        <v>300.95</v>
      </c>
      <c r="T49" s="12">
        <f>ROUND(SUM(F49:S49),5)</f>
        <v>2469.15</v>
      </c>
    </row>
    <row r="50" spans="1:20" ht="15.75" thickBot="1" x14ac:dyDescent="0.3">
      <c r="A50" s="4"/>
      <c r="B50" s="4"/>
      <c r="C50" s="4"/>
      <c r="D50" s="4" t="s">
        <v>63</v>
      </c>
      <c r="E50" s="4"/>
      <c r="F50" s="13">
        <f>ROUND(SUM(F47:F49),5)</f>
        <v>0</v>
      </c>
      <c r="G50" s="13">
        <f>ROUND(SUM(G47:G49),5)</f>
        <v>0</v>
      </c>
      <c r="H50" s="13">
        <f>ROUND(SUM(H47:H49),5)</f>
        <v>0</v>
      </c>
      <c r="I50" s="13">
        <f>ROUND(SUM(I47:I49),5)</f>
        <v>0</v>
      </c>
      <c r="J50" s="13">
        <f>ROUND(SUM(J47:J49),5)</f>
        <v>534.66999999999996</v>
      </c>
      <c r="K50" s="13">
        <f>ROUND(SUM(K47:K49),5)</f>
        <v>1395.86</v>
      </c>
      <c r="L50" s="13">
        <f>ROUND(SUM(L47:L49),5)</f>
        <v>1505.54</v>
      </c>
      <c r="M50" s="13">
        <f>ROUND(SUM(M47:M49),5)</f>
        <v>1648.96</v>
      </c>
      <c r="N50" s="13">
        <f>ROUND(SUM(N47:N49),5)</f>
        <v>1811.5</v>
      </c>
      <c r="O50" s="13">
        <f>ROUND(SUM(O47:O49),5)</f>
        <v>2121.9499999999998</v>
      </c>
      <c r="P50" s="13">
        <f>ROUND(SUM(P47:P49),5)</f>
        <v>1926.9</v>
      </c>
      <c r="Q50" s="13">
        <f>ROUND(SUM(Q47:Q49),5)</f>
        <v>2118.5300000000002</v>
      </c>
      <c r="R50" s="13">
        <f>ROUND(SUM(R47:R49),5)</f>
        <v>1456.17</v>
      </c>
      <c r="S50" s="13">
        <f>ROUND(SUM(S47:S49),5)</f>
        <v>1695.04</v>
      </c>
      <c r="T50" s="13">
        <f>ROUND(SUM(F50:S50),5)</f>
        <v>16215.12</v>
      </c>
    </row>
    <row r="51" spans="1:20" ht="15.75" thickBot="1" x14ac:dyDescent="0.3">
      <c r="A51" s="4"/>
      <c r="B51" s="4"/>
      <c r="C51" s="4" t="s">
        <v>64</v>
      </c>
      <c r="D51" s="4"/>
      <c r="E51" s="4"/>
      <c r="F51" s="14">
        <f>ROUND(SUM(F10:F11)+SUM(F17:F21)+SUM(F25:F27)+F34+SUM(F37:F39)+F42+SUM(F45:F46)+F50,5)</f>
        <v>6354.35</v>
      </c>
      <c r="G51" s="14">
        <f>ROUND(SUM(G10:G11)+SUM(G17:G21)+SUM(G25:G27)+G34+SUM(G37:G39)+G42+SUM(G45:G46)+G50,5)</f>
        <v>3163.62</v>
      </c>
      <c r="H51" s="14">
        <f>ROUND(SUM(H10:H11)+SUM(H17:H21)+SUM(H25:H27)+H34+SUM(H37:H39)+H42+SUM(H45:H46)+H50,5)</f>
        <v>12707.5</v>
      </c>
      <c r="I51" s="14">
        <f>ROUND(SUM(I10:I11)+SUM(I17:I21)+SUM(I25:I27)+I34+SUM(I37:I39)+I42+SUM(I45:I46)+I50,5)</f>
        <v>10750.62</v>
      </c>
      <c r="J51" s="14">
        <f>ROUND(SUM(J10:J11)+SUM(J17:J21)+SUM(J25:J27)+J34+SUM(J37:J39)+J42+SUM(J45:J46)+J50,5)</f>
        <v>53933.59</v>
      </c>
      <c r="K51" s="14">
        <f>ROUND(SUM(K10:K11)+SUM(K17:K21)+SUM(K25:K27)+K34+SUM(K37:K39)+K42+SUM(K45:K46)+K50,5)</f>
        <v>8659.27</v>
      </c>
      <c r="L51" s="14">
        <f>ROUND(SUM(L10:L11)+SUM(L17:L21)+SUM(L25:L27)+L34+SUM(L37:L39)+L42+SUM(L45:L46)+L50,5)</f>
        <v>16902.38</v>
      </c>
      <c r="M51" s="14">
        <f>ROUND(SUM(M10:M11)+SUM(M17:M21)+SUM(M25:M27)+M34+SUM(M37:M39)+M42+SUM(M45:M46)+M50,5)</f>
        <v>35069.54</v>
      </c>
      <c r="N51" s="14">
        <f>ROUND(SUM(N10:N11)+SUM(N17:N21)+SUM(N25:N27)+N34+SUM(N37:N39)+N42+SUM(N45:N46)+N50,5)</f>
        <v>12476.17</v>
      </c>
      <c r="O51" s="14">
        <f>ROUND(SUM(O10:O11)+SUM(O17:O21)+SUM(O25:O27)+O34+SUM(O37:O39)+O42+SUM(O45:O46)+O50,5)</f>
        <v>7774.7</v>
      </c>
      <c r="P51" s="14">
        <f>ROUND(SUM(P10:P11)+SUM(P17:P21)+SUM(P25:P27)+P34+SUM(P37:P39)+P42+SUM(P45:P46)+P50,5)</f>
        <v>11243.43</v>
      </c>
      <c r="Q51" s="14">
        <f>ROUND(SUM(Q10:Q11)+SUM(Q17:Q21)+SUM(Q25:Q27)+Q34+SUM(Q37:Q39)+Q42+SUM(Q45:Q46)+Q50,5)</f>
        <v>65150.25</v>
      </c>
      <c r="R51" s="14">
        <f>ROUND(SUM(R10:R11)+SUM(R17:R21)+SUM(R25:R27)+R34+SUM(R37:R39)+R42+SUM(R45:R46)+R50,5)</f>
        <v>66843.28</v>
      </c>
      <c r="S51" s="14">
        <f>ROUND(SUM(S10:S11)+SUM(S17:S21)+SUM(S25:S27)+S34+SUM(S37:S39)+S42+SUM(S45:S46)+S50,5)</f>
        <v>29557.08</v>
      </c>
      <c r="T51" s="14">
        <f>ROUND(SUM(F51:S51),5)</f>
        <v>340585.78</v>
      </c>
    </row>
    <row r="52" spans="1:20" x14ac:dyDescent="0.25">
      <c r="A52" s="4"/>
      <c r="B52" s="4" t="s">
        <v>65</v>
      </c>
      <c r="C52" s="4"/>
      <c r="D52" s="4"/>
      <c r="E52" s="4"/>
      <c r="F52" s="10">
        <f>ROUND(F2+F9-F51,5)</f>
        <v>9555.65</v>
      </c>
      <c r="G52" s="10">
        <f>ROUND(G2+G9-G51,5)</f>
        <v>14825.41</v>
      </c>
      <c r="H52" s="10">
        <f>ROUND(H2+H9-H51,5)</f>
        <v>8862.5</v>
      </c>
      <c r="I52" s="10">
        <f>ROUND(I2+I9-I51,5)</f>
        <v>12519.38</v>
      </c>
      <c r="J52" s="10">
        <f>ROUND(J2+J9-J51,5)</f>
        <v>-24916.54</v>
      </c>
      <c r="K52" s="10">
        <f>ROUND(K2+K9-K51,5)</f>
        <v>19122.189999999999</v>
      </c>
      <c r="L52" s="10">
        <f>ROUND(L2+L9-L51,5)</f>
        <v>11260.12</v>
      </c>
      <c r="M52" s="10">
        <f>ROUND(M2+M9-M51,5)</f>
        <v>-7169.54</v>
      </c>
      <c r="N52" s="10">
        <f>ROUND(N2+N9-N51,5)</f>
        <v>15073.83</v>
      </c>
      <c r="O52" s="10">
        <f>ROUND(O2+O9-O51,5)</f>
        <v>14775.3</v>
      </c>
      <c r="P52" s="10">
        <f>ROUND(P2+P9-P51,5)</f>
        <v>12531.57</v>
      </c>
      <c r="Q52" s="10">
        <f>ROUND(Q2+Q9-Q51,5)</f>
        <v>-39920.25</v>
      </c>
      <c r="R52" s="10">
        <f>ROUND(R2+R9-R51,5)</f>
        <v>-36293.279999999999</v>
      </c>
      <c r="S52" s="10">
        <f>ROUND(S2+S9-S51,5)</f>
        <v>11292.92</v>
      </c>
      <c r="T52" s="10">
        <f>ROUND(SUM(F52:S52),5)</f>
        <v>21519.26</v>
      </c>
    </row>
    <row r="53" spans="1:20" x14ac:dyDescent="0.25">
      <c r="A53" s="4"/>
      <c r="B53" s="4" t="s">
        <v>66</v>
      </c>
      <c r="C53" s="4"/>
      <c r="D53" s="4"/>
      <c r="E53" s="4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5">
      <c r="A54" s="4"/>
      <c r="B54" s="4"/>
      <c r="C54" s="4" t="s">
        <v>67</v>
      </c>
      <c r="D54" s="4"/>
      <c r="E54" s="4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5">
      <c r="A55" s="4"/>
      <c r="B55" s="4"/>
      <c r="C55" s="4"/>
      <c r="D55" s="4" t="s">
        <v>68</v>
      </c>
      <c r="E55" s="4"/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123.3</v>
      </c>
      <c r="T55" s="10">
        <f>ROUND(SUM(F55:S55),5)</f>
        <v>123.3</v>
      </c>
    </row>
    <row r="56" spans="1:20" x14ac:dyDescent="0.25">
      <c r="A56" s="4"/>
      <c r="B56" s="4"/>
      <c r="C56" s="4"/>
      <c r="D56" s="4" t="s">
        <v>69</v>
      </c>
      <c r="E56" s="4"/>
      <c r="F56" s="10">
        <v>13.16</v>
      </c>
      <c r="G56" s="10">
        <v>9.6300000000000008</v>
      </c>
      <c r="H56" s="10">
        <v>9.3000000000000007</v>
      </c>
      <c r="I56" s="10">
        <v>8.9700000000000006</v>
      </c>
      <c r="J56" s="10">
        <v>15.15</v>
      </c>
      <c r="K56" s="10">
        <v>7.8</v>
      </c>
      <c r="L56" s="10">
        <v>4.75</v>
      </c>
      <c r="M56" s="10">
        <v>4.75</v>
      </c>
      <c r="N56" s="10">
        <v>2.93</v>
      </c>
      <c r="O56" s="10">
        <v>1.82</v>
      </c>
      <c r="P56" s="10">
        <v>1.77</v>
      </c>
      <c r="Q56" s="10">
        <v>0.95</v>
      </c>
      <c r="R56" s="10">
        <v>8.8000000000000007</v>
      </c>
      <c r="S56" s="10">
        <v>7.92</v>
      </c>
      <c r="T56" s="10">
        <f>ROUND(SUM(F56:S56),5)</f>
        <v>97.7</v>
      </c>
    </row>
    <row r="57" spans="1:20" x14ac:dyDescent="0.25">
      <c r="A57" s="4"/>
      <c r="B57" s="4"/>
      <c r="C57" s="4"/>
      <c r="D57" s="4" t="s">
        <v>67</v>
      </c>
      <c r="E57" s="4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5">
      <c r="A58" s="4"/>
      <c r="B58" s="4"/>
      <c r="C58" s="4"/>
      <c r="D58" s="4"/>
      <c r="E58" s="4" t="s">
        <v>70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135</v>
      </c>
      <c r="R58" s="10">
        <v>2085</v>
      </c>
      <c r="S58" s="10">
        <v>0</v>
      </c>
      <c r="T58" s="10">
        <f>ROUND(SUM(F58:S58),5)</f>
        <v>2220</v>
      </c>
    </row>
    <row r="59" spans="1:20" ht="15.75" thickBot="1" x14ac:dyDescent="0.3">
      <c r="A59" s="4"/>
      <c r="B59" s="4"/>
      <c r="C59" s="4"/>
      <c r="D59" s="4"/>
      <c r="E59" s="4" t="s">
        <v>71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1675</v>
      </c>
      <c r="R59" s="12">
        <v>962.5</v>
      </c>
      <c r="S59" s="12">
        <v>2787.47</v>
      </c>
      <c r="T59" s="12">
        <f>ROUND(SUM(F59:S59),5)</f>
        <v>5424.97</v>
      </c>
    </row>
    <row r="60" spans="1:20" ht="15.75" thickBot="1" x14ac:dyDescent="0.3">
      <c r="A60" s="4"/>
      <c r="B60" s="4"/>
      <c r="C60" s="4"/>
      <c r="D60" s="4" t="s">
        <v>72</v>
      </c>
      <c r="E60" s="4"/>
      <c r="F60" s="14">
        <f>ROUND(SUM(F57:F59),5)</f>
        <v>0</v>
      </c>
      <c r="G60" s="14">
        <f>ROUND(SUM(G57:G59),5)</f>
        <v>0</v>
      </c>
      <c r="H60" s="14">
        <f>ROUND(SUM(H57:H59),5)</f>
        <v>0</v>
      </c>
      <c r="I60" s="14">
        <f>ROUND(SUM(I57:I59),5)</f>
        <v>0</v>
      </c>
      <c r="J60" s="14">
        <f>ROUND(SUM(J57:J59),5)</f>
        <v>0</v>
      </c>
      <c r="K60" s="14">
        <f>ROUND(SUM(K57:K59),5)</f>
        <v>0</v>
      </c>
      <c r="L60" s="14">
        <f>ROUND(SUM(L57:L59),5)</f>
        <v>0</v>
      </c>
      <c r="M60" s="14">
        <f>ROUND(SUM(M57:M59),5)</f>
        <v>0</v>
      </c>
      <c r="N60" s="14">
        <f>ROUND(SUM(N57:N59),5)</f>
        <v>0</v>
      </c>
      <c r="O60" s="14">
        <f>ROUND(SUM(O57:O59),5)</f>
        <v>0</v>
      </c>
      <c r="P60" s="14">
        <f>ROUND(SUM(P57:P59),5)</f>
        <v>0</v>
      </c>
      <c r="Q60" s="14">
        <f>ROUND(SUM(Q57:Q59),5)</f>
        <v>1810</v>
      </c>
      <c r="R60" s="14">
        <f>ROUND(SUM(R57:R59),5)</f>
        <v>3047.5</v>
      </c>
      <c r="S60" s="14">
        <f>ROUND(SUM(S57:S59),5)</f>
        <v>2787.47</v>
      </c>
      <c r="T60" s="14">
        <f>ROUND(SUM(F60:S60),5)</f>
        <v>7644.97</v>
      </c>
    </row>
    <row r="61" spans="1:20" x14ac:dyDescent="0.25">
      <c r="A61" s="4"/>
      <c r="B61" s="4"/>
      <c r="C61" s="4" t="s">
        <v>72</v>
      </c>
      <c r="D61" s="4"/>
      <c r="E61" s="4"/>
      <c r="F61" s="10">
        <f>ROUND(SUM(F54:F56)+F60,5)</f>
        <v>13.16</v>
      </c>
      <c r="G61" s="10">
        <f>ROUND(SUM(G54:G56)+G60,5)</f>
        <v>9.6300000000000008</v>
      </c>
      <c r="H61" s="10">
        <f>ROUND(SUM(H54:H56)+H60,5)</f>
        <v>9.3000000000000007</v>
      </c>
      <c r="I61" s="10">
        <f>ROUND(SUM(I54:I56)+I60,5)</f>
        <v>8.9700000000000006</v>
      </c>
      <c r="J61" s="10">
        <f>ROUND(SUM(J54:J56)+J60,5)</f>
        <v>15.15</v>
      </c>
      <c r="K61" s="10">
        <f>ROUND(SUM(K54:K56)+K60,5)</f>
        <v>7.8</v>
      </c>
      <c r="L61" s="10">
        <f>ROUND(SUM(L54:L56)+L60,5)</f>
        <v>4.75</v>
      </c>
      <c r="M61" s="10">
        <f>ROUND(SUM(M54:M56)+M60,5)</f>
        <v>4.75</v>
      </c>
      <c r="N61" s="10">
        <f>ROUND(SUM(N54:N56)+N60,5)</f>
        <v>2.93</v>
      </c>
      <c r="O61" s="10">
        <f>ROUND(SUM(O54:O56)+O60,5)</f>
        <v>1.82</v>
      </c>
      <c r="P61" s="10">
        <f>ROUND(SUM(P54:P56)+P60,5)</f>
        <v>1.77</v>
      </c>
      <c r="Q61" s="10">
        <f>ROUND(SUM(Q54:Q56)+Q60,5)</f>
        <v>1810.95</v>
      </c>
      <c r="R61" s="10">
        <f>ROUND(SUM(R54:R56)+R60,5)</f>
        <v>3056.3</v>
      </c>
      <c r="S61" s="10">
        <f>ROUND(SUM(S54:S56)+S60,5)</f>
        <v>2918.69</v>
      </c>
      <c r="T61" s="10">
        <f>ROUND(SUM(F61:S61),5)</f>
        <v>7865.97</v>
      </c>
    </row>
    <row r="62" spans="1:20" x14ac:dyDescent="0.25">
      <c r="A62" s="4"/>
      <c r="B62" s="4"/>
      <c r="C62" s="4" t="s">
        <v>73</v>
      </c>
      <c r="D62" s="4"/>
      <c r="E62" s="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15.75" thickBot="1" x14ac:dyDescent="0.3">
      <c r="A63" s="4"/>
      <c r="B63" s="4"/>
      <c r="C63" s="4"/>
      <c r="D63" s="4" t="s">
        <v>74</v>
      </c>
      <c r="E63" s="4"/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-110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f>ROUND(SUM(F63:S63),5)</f>
        <v>-110</v>
      </c>
    </row>
    <row r="64" spans="1:20" ht="15.75" thickBot="1" x14ac:dyDescent="0.3">
      <c r="A64" s="4"/>
      <c r="B64" s="4"/>
      <c r="C64" s="4" t="s">
        <v>75</v>
      </c>
      <c r="D64" s="4"/>
      <c r="E64" s="4"/>
      <c r="F64" s="13">
        <f>ROUND(SUM(F62:F63),5)</f>
        <v>0</v>
      </c>
      <c r="G64" s="13">
        <f>ROUND(SUM(G62:G63),5)</f>
        <v>0</v>
      </c>
      <c r="H64" s="13">
        <f>ROUND(SUM(H62:H63),5)</f>
        <v>0</v>
      </c>
      <c r="I64" s="13">
        <f>ROUND(SUM(I62:I63),5)</f>
        <v>0</v>
      </c>
      <c r="J64" s="13">
        <f>ROUND(SUM(J62:J63),5)</f>
        <v>0</v>
      </c>
      <c r="K64" s="13">
        <f>ROUND(SUM(K62:K63),5)</f>
        <v>0</v>
      </c>
      <c r="L64" s="13">
        <f>ROUND(SUM(L62:L63),5)</f>
        <v>-110</v>
      </c>
      <c r="M64" s="13">
        <f>ROUND(SUM(M62:M63),5)</f>
        <v>0</v>
      </c>
      <c r="N64" s="13">
        <f>ROUND(SUM(N62:N63),5)</f>
        <v>0</v>
      </c>
      <c r="O64" s="13">
        <f>ROUND(SUM(O62:O63),5)</f>
        <v>0</v>
      </c>
      <c r="P64" s="13">
        <f>ROUND(SUM(P62:P63),5)</f>
        <v>0</v>
      </c>
      <c r="Q64" s="13">
        <f>ROUND(SUM(Q62:Q63),5)</f>
        <v>0</v>
      </c>
      <c r="R64" s="13">
        <f>ROUND(SUM(R62:R63),5)</f>
        <v>0</v>
      </c>
      <c r="S64" s="13">
        <f>ROUND(SUM(S62:S63),5)</f>
        <v>0</v>
      </c>
      <c r="T64" s="13">
        <f>ROUND(SUM(F64:S64),5)</f>
        <v>-110</v>
      </c>
    </row>
    <row r="65" spans="1:20" ht="15.75" thickBot="1" x14ac:dyDescent="0.3">
      <c r="A65" s="4"/>
      <c r="B65" s="4" t="s">
        <v>76</v>
      </c>
      <c r="C65" s="4"/>
      <c r="D65" s="4"/>
      <c r="E65" s="4"/>
      <c r="F65" s="13">
        <f>ROUND(F53+F61-F64,5)</f>
        <v>13.16</v>
      </c>
      <c r="G65" s="13">
        <f>ROUND(G53+G61-G64,5)</f>
        <v>9.6300000000000008</v>
      </c>
      <c r="H65" s="13">
        <f>ROUND(H53+H61-H64,5)</f>
        <v>9.3000000000000007</v>
      </c>
      <c r="I65" s="13">
        <f>ROUND(I53+I61-I64,5)</f>
        <v>8.9700000000000006</v>
      </c>
      <c r="J65" s="13">
        <f>ROUND(J53+J61-J64,5)</f>
        <v>15.15</v>
      </c>
      <c r="K65" s="13">
        <f>ROUND(K53+K61-K64,5)</f>
        <v>7.8</v>
      </c>
      <c r="L65" s="13">
        <f>ROUND(L53+L61-L64,5)</f>
        <v>114.75</v>
      </c>
      <c r="M65" s="13">
        <f>ROUND(M53+M61-M64,5)</f>
        <v>4.75</v>
      </c>
      <c r="N65" s="13">
        <f>ROUND(N53+N61-N64,5)</f>
        <v>2.93</v>
      </c>
      <c r="O65" s="13">
        <f>ROUND(O53+O61-O64,5)</f>
        <v>1.82</v>
      </c>
      <c r="P65" s="13">
        <f>ROUND(P53+P61-P64,5)</f>
        <v>1.77</v>
      </c>
      <c r="Q65" s="13">
        <f>ROUND(Q53+Q61-Q64,5)</f>
        <v>1810.95</v>
      </c>
      <c r="R65" s="13">
        <f>ROUND(R53+R61-R64,5)</f>
        <v>3056.3</v>
      </c>
      <c r="S65" s="13">
        <f>ROUND(S53+S61-S64,5)</f>
        <v>2918.69</v>
      </c>
      <c r="T65" s="13">
        <f>ROUND(SUM(F65:S65),5)</f>
        <v>7975.97</v>
      </c>
    </row>
    <row r="66" spans="1:20" s="7" customFormat="1" ht="15.75" thickBot="1" x14ac:dyDescent="0.3">
      <c r="A66" s="4" t="s">
        <v>77</v>
      </c>
      <c r="B66" s="4"/>
      <c r="C66" s="4"/>
      <c r="D66" s="4"/>
      <c r="E66" s="4"/>
      <c r="F66" s="15">
        <f>ROUND(F52+F65,5)</f>
        <v>9568.81</v>
      </c>
      <c r="G66" s="15">
        <f>ROUND(G52+G65,5)</f>
        <v>14835.04</v>
      </c>
      <c r="H66" s="15">
        <f>ROUND(H52+H65,5)</f>
        <v>8871.7999999999993</v>
      </c>
      <c r="I66" s="15">
        <f>ROUND(I52+I65,5)</f>
        <v>12528.35</v>
      </c>
      <c r="J66" s="15">
        <f>ROUND(J52+J65,5)</f>
        <v>-24901.39</v>
      </c>
      <c r="K66" s="15">
        <f>ROUND(K52+K65,5)</f>
        <v>19129.990000000002</v>
      </c>
      <c r="L66" s="15">
        <f>ROUND(L52+L65,5)</f>
        <v>11374.87</v>
      </c>
      <c r="M66" s="15">
        <f>ROUND(M52+M65,5)</f>
        <v>-7164.79</v>
      </c>
      <c r="N66" s="15">
        <f>ROUND(N52+N65,5)</f>
        <v>15076.76</v>
      </c>
      <c r="O66" s="15">
        <f>ROUND(O52+O65,5)</f>
        <v>14777.12</v>
      </c>
      <c r="P66" s="15">
        <f>ROUND(P52+P65,5)</f>
        <v>12533.34</v>
      </c>
      <c r="Q66" s="15">
        <f>ROUND(Q52+Q65,5)</f>
        <v>-38109.300000000003</v>
      </c>
      <c r="R66" s="15">
        <f>ROUND(R52+R65,5)</f>
        <v>-33236.980000000003</v>
      </c>
      <c r="S66" s="15">
        <f>ROUND(S52+S65,5)</f>
        <v>14211.61</v>
      </c>
      <c r="T66" s="15">
        <f>ROUND(SUM(F66:S66),5)</f>
        <v>29495.23</v>
      </c>
    </row>
    <row r="67" spans="1:20" ht="15.75" thickTop="1" x14ac:dyDescent="0.25"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</sheetData>
  <pageMargins left="0.7" right="0.7" top="0.75" bottom="0.75" header="0.1" footer="0.3"/>
  <pageSetup orientation="portrait" r:id="rId1"/>
  <headerFooter>
    <oddHeader>&amp;L&amp;"Arial,Bold"&amp;8 1:16 PM
&amp;"Arial,Bold"&amp;8 08/10/20
&amp;"Arial,Bold"&amp;8 Accrual Basis&amp;C&amp;"Arial,Bold"&amp;12 Roosevelt Ridge Homeowners Association
&amp;"Arial,Bold"&amp;14 Profit &amp;&amp; Loss
&amp;"Arial,Bold"&amp;10 January 2006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Burback</dc:creator>
  <cp:lastModifiedBy>Karen Burback</cp:lastModifiedBy>
  <cp:lastPrinted>2020-08-10T19:17:59Z</cp:lastPrinted>
  <dcterms:created xsi:type="dcterms:W3CDTF">2020-08-10T19:16:46Z</dcterms:created>
  <dcterms:modified xsi:type="dcterms:W3CDTF">2020-08-10T19:19:56Z</dcterms:modified>
</cp:coreProperties>
</file>