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Roosevelt Ridge\"/>
    </mc:Choice>
  </mc:AlternateContent>
  <xr:revisionPtr revIDLastSave="0" documentId="13_ncr:1_{1DE74A9A-072D-423E-8992-C30FFA4519B6}" xr6:coauthVersionLast="45" xr6:coauthVersionMax="45" xr10:uidLastSave="{00000000-0000-0000-0000-000000000000}"/>
  <bookViews>
    <workbookView xWindow="-120" yWindow="-120" windowWidth="29040" windowHeight="15840" xr2:uid="{A1284663-EE05-4A8D-A147-94FAEAE51CDD}"/>
  </bookViews>
  <sheets>
    <sheet name="Sheet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Sheet1!$A:$E,Sheet1!$1:$1</definedName>
    <definedName name="QB_COLUMN_2920" localSheetId="0" hidden="1">Sheet1!$F$1</definedName>
    <definedName name="QB_COLUMN_2921" localSheetId="0" hidden="1">Sheet1!$G$1</definedName>
    <definedName name="QB_COLUMN_29210" localSheetId="0" hidden="1">Sheet1!$P$1</definedName>
    <definedName name="QB_COLUMN_29211" localSheetId="0" hidden="1">Sheet1!$Q$1</definedName>
    <definedName name="QB_COLUMN_29212" localSheetId="0" hidden="1">Sheet1!$R$1</definedName>
    <definedName name="QB_COLUMN_29213" localSheetId="0" hidden="1">Sheet1!$S$1</definedName>
    <definedName name="QB_COLUMN_2922" localSheetId="0" hidden="1">Sheet1!$H$1</definedName>
    <definedName name="QB_COLUMN_2923" localSheetId="0" hidden="1">Sheet1!$I$1</definedName>
    <definedName name="QB_COLUMN_2924" localSheetId="0" hidden="1">Sheet1!$J$1</definedName>
    <definedName name="QB_COLUMN_2925" localSheetId="0" hidden="1">Sheet1!$K$1</definedName>
    <definedName name="QB_COLUMN_2926" localSheetId="0" hidden="1">Sheet1!$L$1</definedName>
    <definedName name="QB_COLUMN_2927" localSheetId="0" hidden="1">Sheet1!$M$1</definedName>
    <definedName name="QB_COLUMN_2928" localSheetId="0" hidden="1">Sheet1!$N$1</definedName>
    <definedName name="QB_COLUMN_2929" localSheetId="0" hidden="1">Sheet1!$O$1</definedName>
    <definedName name="QB_DATA_0" localSheetId="0" hidden="1">Sheet1!$5:$5,Sheet1!$6:$6,Sheet1!$7:$7,Sheet1!$8:$8,Sheet1!$11:$11,Sheet1!$14:$14,Sheet1!$22:$22,Sheet1!$25:$25,Sheet1!$30:$30,Sheet1!$31:$31</definedName>
    <definedName name="QB_FORMULA_0" localSheetId="0" hidden="1">Sheet1!$F$9,Sheet1!$G$9,Sheet1!$H$9,Sheet1!$I$9,Sheet1!$J$9,Sheet1!$K$9,Sheet1!$L$9,Sheet1!$M$9,Sheet1!$N$9,Sheet1!$O$9,Sheet1!$P$9,Sheet1!$Q$9,Sheet1!$R$9,Sheet1!$S$9,Sheet1!$F$12,Sheet1!$G$12</definedName>
    <definedName name="QB_FORMULA_1" localSheetId="0" hidden="1">Sheet1!$H$12,Sheet1!$I$12,Sheet1!$J$12,Sheet1!$K$12,Sheet1!$L$12,Sheet1!$M$12,Sheet1!$N$12,Sheet1!$O$12,Sheet1!$P$12,Sheet1!$Q$12,Sheet1!$R$12,Sheet1!$S$12,Sheet1!$F$15,Sheet1!$G$15,Sheet1!$H$15,Sheet1!$I$15</definedName>
    <definedName name="QB_FORMULA_2" localSheetId="0" hidden="1">Sheet1!$J$15,Sheet1!$K$15,Sheet1!$L$15,Sheet1!$M$15,Sheet1!$N$15,Sheet1!$O$15,Sheet1!$P$15,Sheet1!$Q$15,Sheet1!$R$15,Sheet1!$S$15,Sheet1!$F$16,Sheet1!$G$16,Sheet1!$H$16,Sheet1!$I$16,Sheet1!$J$16,Sheet1!$K$16</definedName>
    <definedName name="QB_FORMULA_3" localSheetId="0" hidden="1">Sheet1!$L$16,Sheet1!$M$16,Sheet1!$N$16,Sheet1!$O$16,Sheet1!$P$16,Sheet1!$Q$16,Sheet1!$R$16,Sheet1!$S$16,Sheet1!$F$17,Sheet1!$G$17,Sheet1!$H$17,Sheet1!$I$17,Sheet1!$J$17,Sheet1!$K$17,Sheet1!$L$17,Sheet1!$M$17</definedName>
    <definedName name="QB_FORMULA_4" localSheetId="0" hidden="1">Sheet1!$N$17,Sheet1!$O$17,Sheet1!$P$17,Sheet1!$Q$17,Sheet1!$R$17,Sheet1!$S$17,Sheet1!$F$23,Sheet1!$G$23,Sheet1!$H$23,Sheet1!$I$23,Sheet1!$J$23,Sheet1!$K$23,Sheet1!$L$23,Sheet1!$M$23,Sheet1!$N$23,Sheet1!$O$23</definedName>
    <definedName name="QB_FORMULA_5" localSheetId="0" hidden="1">Sheet1!$P$23,Sheet1!$Q$23,Sheet1!$R$23,Sheet1!$S$23,Sheet1!$F$26,Sheet1!$G$26,Sheet1!$H$26,Sheet1!$I$26,Sheet1!$J$26,Sheet1!$K$26,Sheet1!$L$26,Sheet1!$M$26,Sheet1!$N$26,Sheet1!$O$26,Sheet1!$P$26,Sheet1!$Q$26</definedName>
    <definedName name="QB_FORMULA_6" localSheetId="0" hidden="1">Sheet1!$R$26,Sheet1!$S$26,Sheet1!$F$27,Sheet1!$G$27,Sheet1!$H$27,Sheet1!$I$27,Sheet1!$J$27,Sheet1!$K$27,Sheet1!$L$27,Sheet1!$M$27,Sheet1!$N$27,Sheet1!$O$27,Sheet1!$P$27,Sheet1!$Q$27,Sheet1!$R$27,Sheet1!$S$27</definedName>
    <definedName name="QB_FORMULA_7" localSheetId="0" hidden="1">Sheet1!$F$28,Sheet1!$G$28,Sheet1!$H$28,Sheet1!$I$28,Sheet1!$J$28,Sheet1!$K$28,Sheet1!$L$28,Sheet1!$M$28,Sheet1!$N$28,Sheet1!$O$28,Sheet1!$P$28,Sheet1!$Q$28,Sheet1!$R$28,Sheet1!$S$28,Sheet1!$F$32,Sheet1!$G$32</definedName>
    <definedName name="QB_FORMULA_8" localSheetId="0" hidden="1">Sheet1!$H$32,Sheet1!$I$32,Sheet1!$J$32,Sheet1!$K$32,Sheet1!$L$32,Sheet1!$M$32,Sheet1!$N$32,Sheet1!$O$32,Sheet1!$P$32,Sheet1!$Q$32,Sheet1!$R$32,Sheet1!$S$32,Sheet1!$F$33,Sheet1!$G$33,Sheet1!$H$33,Sheet1!$I$33</definedName>
    <definedName name="QB_FORMULA_9" localSheetId="0" hidden="1">Sheet1!$J$33,Sheet1!$K$33,Sheet1!$L$33,Sheet1!$M$33,Sheet1!$N$33,Sheet1!$O$33,Sheet1!$P$33,Sheet1!$Q$33,Sheet1!$R$33,Sheet1!$S$33</definedName>
    <definedName name="QB_ROW_1" localSheetId="0" hidden="1">Sheet1!$A$2</definedName>
    <definedName name="QB_ROW_10031" localSheetId="0" hidden="1">Sheet1!$D$21</definedName>
    <definedName name="QB_ROW_1011" localSheetId="0" hidden="1">Sheet1!$B$3</definedName>
    <definedName name="QB_ROW_10331" localSheetId="0" hidden="1">Sheet1!$D$23</definedName>
    <definedName name="QB_ROW_12031" localSheetId="0" hidden="1">Sheet1!$D$24</definedName>
    <definedName name="QB_ROW_1220" localSheetId="0" hidden="1">Sheet1!$C$30</definedName>
    <definedName name="QB_ROW_12331" localSheetId="0" hidden="1">Sheet1!$D$26</definedName>
    <definedName name="QB_ROW_1311" localSheetId="0" hidden="1">Sheet1!$B$16</definedName>
    <definedName name="QB_ROW_14011" localSheetId="0" hidden="1">Sheet1!$B$29</definedName>
    <definedName name="QB_ROW_14311" localSheetId="0" hidden="1">Sheet1!$B$32</definedName>
    <definedName name="QB_ROW_17221" localSheetId="0" hidden="1">Sheet1!$C$31</definedName>
    <definedName name="QB_ROW_2021" localSheetId="0" hidden="1">Sheet1!$C$4</definedName>
    <definedName name="QB_ROW_2321" localSheetId="0" hidden="1">Sheet1!$C$9</definedName>
    <definedName name="QB_ROW_301" localSheetId="0" hidden="1">Sheet1!$A$17</definedName>
    <definedName name="QB_ROW_3021" localSheetId="0" hidden="1">Sheet1!$C$10</definedName>
    <definedName name="QB_ROW_3321" localSheetId="0" hidden="1">Sheet1!$C$12</definedName>
    <definedName name="QB_ROW_4021" localSheetId="0" hidden="1">Sheet1!$C$13</definedName>
    <definedName name="QB_ROW_4321" localSheetId="0" hidden="1">Sheet1!$C$15</definedName>
    <definedName name="QB_ROW_63230" localSheetId="0" hidden="1">Sheet1!$D$7</definedName>
    <definedName name="QB_ROW_64230" localSheetId="0" hidden="1">Sheet1!$D$11</definedName>
    <definedName name="QB_ROW_67230" localSheetId="0" hidden="1">Sheet1!$D$14</definedName>
    <definedName name="QB_ROW_7001" localSheetId="0" hidden="1">Sheet1!$A$18</definedName>
    <definedName name="QB_ROW_71230" localSheetId="0" hidden="1">Sheet1!$D$8</definedName>
    <definedName name="QB_ROW_7301" localSheetId="0" hidden="1">Sheet1!$A$33</definedName>
    <definedName name="QB_ROW_74240" localSheetId="0" hidden="1">Sheet1!$E$22</definedName>
    <definedName name="QB_ROW_76240" localSheetId="0" hidden="1">Sheet1!$E$25</definedName>
    <definedName name="QB_ROW_79230" localSheetId="0" hidden="1">Sheet1!$D$5</definedName>
    <definedName name="QB_ROW_8011" localSheetId="0" hidden="1">Sheet1!$B$19</definedName>
    <definedName name="QB_ROW_80230" localSheetId="0" hidden="1">Sheet1!$D$6</definedName>
    <definedName name="QB_ROW_8311" localSheetId="0" hidden="1">Sheet1!$B$28</definedName>
    <definedName name="QB_ROW_9021" localSheetId="0" hidden="1">Sheet1!$C$20</definedName>
    <definedName name="QB_ROW_9321" localSheetId="0" hidden="1">Sheet1!$C$27</definedName>
    <definedName name="QBCANSUPPORTUPDATE" localSheetId="0">TRUE</definedName>
    <definedName name="QBCOMPANYFILENAME" localSheetId="0">"C:\Users\Karen\Documents\Intuit\Roosevelt Ridge HOA.QBW"</definedName>
    <definedName name="QBENDDATE" localSheetId="0">20191231</definedName>
    <definedName name="QBHEADERSONSCREEN" localSheetId="0">FALSE</definedName>
    <definedName name="QBMETADATASIZE" localSheetId="0">5914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8</definedName>
    <definedName name="QBREPORTCOMPANYID" localSheetId="0">"817cbc0b72bb4e5fab72716d83345cca"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9</definedName>
    <definedName name="QBREPORTSUBCOLAXIS" localSheetId="0">0</definedName>
    <definedName name="QBREPORTTYPE" localSheetId="0">5</definedName>
    <definedName name="QBROWHEADERS" localSheetId="0">5</definedName>
    <definedName name="QBSTARTDATE" localSheetId="0">20060101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3" i="1" l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<sst xmlns="http://schemas.openxmlformats.org/spreadsheetml/2006/main" count="46" uniqueCount="44">
  <si>
    <t>Dec 31, 06</t>
  </si>
  <si>
    <t>Dec 31, 07</t>
  </si>
  <si>
    <t>Dec 31, 08</t>
  </si>
  <si>
    <t>Dec 31, 09</t>
  </si>
  <si>
    <t>Dec 31, 10</t>
  </si>
  <si>
    <t>Dec 31, 11</t>
  </si>
  <si>
    <t>Dec 31, 12</t>
  </si>
  <si>
    <t>Dec 31, 13</t>
  </si>
  <si>
    <t>Dec 31, 14</t>
  </si>
  <si>
    <t>Dec 31, 15</t>
  </si>
  <si>
    <t>Dec 31, 16</t>
  </si>
  <si>
    <t>Dec 31, 17</t>
  </si>
  <si>
    <t>Dec 31, 18</t>
  </si>
  <si>
    <t>Dec 31, 19</t>
  </si>
  <si>
    <t>ASSETS</t>
  </si>
  <si>
    <t>Current Assets</t>
  </si>
  <si>
    <t>Checking/Savings</t>
  </si>
  <si>
    <t>1st Bank HOA Checking</t>
  </si>
  <si>
    <t>1st Bank HOA Reserve Account</t>
  </si>
  <si>
    <t>FNBC Checking 9018</t>
  </si>
  <si>
    <t>FNBC Savings 2184</t>
  </si>
  <si>
    <t>Total Checking/Savings</t>
  </si>
  <si>
    <t>Accounts Receivable</t>
  </si>
  <si>
    <t>Total Accounts Receivable</t>
  </si>
  <si>
    <t>Other Current Assets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</si>
  <si>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</si>
  <si>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</si>
  <si>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</si>
  <si>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</si>
  <si>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</si>
  <si>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</si>
  <si>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</si>
  <si>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</si>
  <si>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</si>
  <si>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Other Current Liabilities</t>
  </si>
  <si>
    <t>Misc. Payable - Lone Pine</t>
  </si>
  <si>
    <t>Total Other Current Liabilities</t>
  </si>
  <si>
    <t>Total Current Liabilities</t>
  </si>
  <si>
    <t>Total Liabilities</t>
  </si>
  <si>
    <t>Equity</t>
  </si>
  <si>
    <t>Retained Earnings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</si>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</sst>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;\-#,##0.00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49" fontId="3" fillId="0" borderId="0" xfId="0" applyNumberFormat="1" applyFont="1"/>
    <xf numFmtId="164" fontId="4" fillId="0" borderId="0" xfId="0" applyNumberFormat="1" applyFont="1"/>
    <xf numFmtId="0" fontId="0" fillId="0" borderId="0" xfId="0" applyFont="1"/>
    <xf numFmtId="0" fontId="3" fillId="0" borderId="0" xfId="0" applyFont="1"/>
    <xf numFmtId="0" fontId="3" fillId="0" borderId="0" xfId="0" applyNumberFormat="1" applyFont="1"/>
    <xf numFmtId="0" fontId="0" fillId="0" borderId="0" xfId="0" applyNumberFormat="1" applyFont="1"/>
    <xf numFmtId="166" fontId="4" fillId="0" borderId="0" xfId="1" applyNumberFormat="1" applyFont="1"/>
    <xf numFmtId="166" fontId="4" fillId="0" borderId="2" xfId="1" applyNumberFormat="1" applyFont="1" applyBorder="1"/>
    <xf numFmtId="166" fontId="4" fillId="0" borderId="0" xfId="1" applyNumberFormat="1" applyFont="1" applyBorder="1"/>
    <xf numFmtId="166" fontId="4" fillId="0" borderId="4" xfId="1" applyNumberFormat="1" applyFont="1" applyBorder="1"/>
    <xf numFmtId="166" fontId="3" fillId="0" borderId="5" xfId="1" applyNumberFormat="1" applyFont="1" applyBorder="1"/>
    <xf numFmtId="166" fontId="4" fillId="0" borderId="3" xfId="1" applyNumberFormat="1" applyFont="1" applyBorder="1"/>
    <xf numFmtId="166" fontId="0" fillId="0" borderId="0" xfId="1" applyNumberFormat="1" applyFont="1"/>
  </cellXfs>
  <cellStyles count="3">
    <cellStyle name="Currency" xfId="1" builtinId="4"/>
    <cellStyle name="Normal" xfId="0" builtinId="0"/>
    <cellStyle name="Normal 2" xfId="2" xr:uid="{F0D77D70-DC60-4501-949D-11FA452AE9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F54218A-048C-49ED-8999-8449DD043A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20835A6-4EA6-4DA1-ACEC-89A44D6168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11684-4D82-4418-A330-C715DEF81397}">
  <sheetPr codeName="Sheet1"/>
  <dimension ref="A1:S34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V23" sqref="V23"/>
    </sheetView>
  </sheetViews>
  <sheetFormatPr defaultRowHeight="15" x14ac:dyDescent="0.25"/>
  <cols>
    <col min="1" max="4" width="3" style="8" customWidth="1"/>
    <col min="5" max="5" width="30.42578125" style="8" customWidth="1"/>
    <col min="6" max="19" width="12.7109375" style="9" customWidth="1"/>
    <col min="20" max="16384" width="9.140625" style="6"/>
  </cols>
  <sheetData>
    <row r="1" spans="1:19" s="3" customFormat="1" ht="15.75" thickBot="1" x14ac:dyDescent="0.3">
      <c r="A1" s="1"/>
      <c r="B1" s="1"/>
      <c r="C1" s="1"/>
      <c r="D1" s="1"/>
      <c r="E1" s="1"/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</row>
    <row r="2" spans="1:19" ht="15.75" thickTop="1" x14ac:dyDescent="0.25">
      <c r="A2" s="4" t="s">
        <v>14</v>
      </c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x14ac:dyDescent="0.25">
      <c r="A3" s="4"/>
      <c r="B3" s="4" t="s">
        <v>15</v>
      </c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x14ac:dyDescent="0.25">
      <c r="A4" s="4"/>
      <c r="B4" s="4"/>
      <c r="C4" s="4" t="s">
        <v>16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x14ac:dyDescent="0.25">
      <c r="A5" s="4"/>
      <c r="B5" s="4"/>
      <c r="C5" s="4"/>
      <c r="D5" s="4" t="s">
        <v>17</v>
      </c>
      <c r="E5" s="4"/>
      <c r="F5" s="10">
        <v>0</v>
      </c>
      <c r="G5" s="10">
        <v>0</v>
      </c>
      <c r="H5" s="10">
        <v>0</v>
      </c>
      <c r="I5" s="10">
        <v>33758.519999999997</v>
      </c>
      <c r="J5" s="10">
        <v>9488.4500000000007</v>
      </c>
      <c r="K5" s="10">
        <v>28048.41</v>
      </c>
      <c r="L5" s="10">
        <v>43348.53</v>
      </c>
      <c r="M5" s="10">
        <v>36452.76</v>
      </c>
      <c r="N5" s="10">
        <v>47926.59</v>
      </c>
      <c r="O5" s="10">
        <v>65826.89</v>
      </c>
      <c r="P5" s="10">
        <v>75508.460000000006</v>
      </c>
      <c r="Q5" s="10">
        <v>39110.71</v>
      </c>
      <c r="R5" s="10">
        <v>2049.9299999999998</v>
      </c>
      <c r="S5" s="10">
        <v>5542.96</v>
      </c>
    </row>
    <row r="6" spans="1:19" x14ac:dyDescent="0.25">
      <c r="A6" s="4"/>
      <c r="B6" s="4"/>
      <c r="C6" s="4"/>
      <c r="D6" s="4" t="s">
        <v>18</v>
      </c>
      <c r="E6" s="4"/>
      <c r="F6" s="10">
        <v>0</v>
      </c>
      <c r="G6" s="10">
        <v>0</v>
      </c>
      <c r="H6" s="10">
        <v>0</v>
      </c>
      <c r="I6" s="10">
        <v>7238.4</v>
      </c>
      <c r="J6" s="10">
        <v>9503.5499999999993</v>
      </c>
      <c r="K6" s="10">
        <v>9511.35</v>
      </c>
      <c r="L6" s="10">
        <v>9516.1</v>
      </c>
      <c r="M6" s="10">
        <v>9520.85</v>
      </c>
      <c r="N6" s="10">
        <v>9523.7800000000007</v>
      </c>
      <c r="O6" s="10">
        <v>9525.6</v>
      </c>
      <c r="P6" s="10">
        <v>9527.3700000000008</v>
      </c>
      <c r="Q6" s="10">
        <v>9528.32</v>
      </c>
      <c r="R6" s="10">
        <v>9537.1200000000008</v>
      </c>
      <c r="S6" s="10">
        <v>6545.04</v>
      </c>
    </row>
    <row r="7" spans="1:19" x14ac:dyDescent="0.25">
      <c r="A7" s="4"/>
      <c r="B7" s="4"/>
      <c r="C7" s="4"/>
      <c r="D7" s="4" t="s">
        <v>19</v>
      </c>
      <c r="E7" s="4"/>
      <c r="F7" s="10">
        <v>11164.74</v>
      </c>
      <c r="G7" s="10">
        <v>20136.71</v>
      </c>
      <c r="H7" s="10">
        <v>25956.71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</row>
    <row r="8" spans="1:19" ht="15.75" thickBot="1" x14ac:dyDescent="0.3">
      <c r="A8" s="4"/>
      <c r="B8" s="4"/>
      <c r="C8" s="4"/>
      <c r="D8" s="4" t="s">
        <v>20</v>
      </c>
      <c r="E8" s="4"/>
      <c r="F8" s="11">
        <v>0</v>
      </c>
      <c r="G8" s="11">
        <v>5473.07</v>
      </c>
      <c r="H8" s="11">
        <v>5924.87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</row>
    <row r="9" spans="1:19" x14ac:dyDescent="0.25">
      <c r="A9" s="4"/>
      <c r="B9" s="4"/>
      <c r="C9" s="4" t="s">
        <v>21</v>
      </c>
      <c r="D9" s="4"/>
      <c r="E9" s="4"/>
      <c r="F9" s="10">
        <f>ROUND(SUM(F4:F8),5)</f>
        <v>11164.74</v>
      </c>
      <c r="G9" s="10">
        <f>ROUND(SUM(G4:G8),5)</f>
        <v>25609.78</v>
      </c>
      <c r="H9" s="10">
        <f>ROUND(SUM(H4:H8),5)</f>
        <v>31881.58</v>
      </c>
      <c r="I9" s="10">
        <f>ROUND(SUM(I4:I8),5)</f>
        <v>40996.92</v>
      </c>
      <c r="J9" s="10">
        <f>ROUND(SUM(J4:J8),5)</f>
        <v>18992</v>
      </c>
      <c r="K9" s="10">
        <f>ROUND(SUM(K4:K8),5)</f>
        <v>37559.760000000002</v>
      </c>
      <c r="L9" s="10">
        <f>ROUND(SUM(L4:L8),5)</f>
        <v>52864.63</v>
      </c>
      <c r="M9" s="10">
        <f>ROUND(SUM(M4:M8),5)</f>
        <v>45973.61</v>
      </c>
      <c r="N9" s="10">
        <f>ROUND(SUM(N4:N8),5)</f>
        <v>57450.37</v>
      </c>
      <c r="O9" s="10">
        <f>ROUND(SUM(O4:O8),5)</f>
        <v>75352.490000000005</v>
      </c>
      <c r="P9" s="10">
        <f>ROUND(SUM(P4:P8),5)</f>
        <v>85035.83</v>
      </c>
      <c r="Q9" s="10">
        <f>ROUND(SUM(Q4:Q8),5)</f>
        <v>48639.03</v>
      </c>
      <c r="R9" s="10">
        <f>ROUND(SUM(R4:R8),5)</f>
        <v>11587.05</v>
      </c>
      <c r="S9" s="10">
        <f>ROUND(SUM(S4:S8),5)</f>
        <v>12088</v>
      </c>
    </row>
    <row r="10" spans="1:19" x14ac:dyDescent="0.25">
      <c r="A10" s="4"/>
      <c r="B10" s="4"/>
      <c r="C10" s="4" t="s">
        <v>22</v>
      </c>
      <c r="D10" s="4"/>
      <c r="E10" s="4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5.75" thickBot="1" x14ac:dyDescent="0.3">
      <c r="A11" s="4"/>
      <c r="B11" s="4"/>
      <c r="C11" s="4"/>
      <c r="D11" s="4" t="s">
        <v>22</v>
      </c>
      <c r="E11" s="4"/>
      <c r="F11" s="11">
        <v>2170</v>
      </c>
      <c r="G11" s="11">
        <v>2560</v>
      </c>
      <c r="H11" s="11">
        <v>5160</v>
      </c>
      <c r="I11" s="11">
        <v>9160</v>
      </c>
      <c r="J11" s="11">
        <v>5676.54</v>
      </c>
      <c r="K11" s="11">
        <v>6238.77</v>
      </c>
      <c r="L11" s="11">
        <v>1000</v>
      </c>
      <c r="M11" s="11">
        <v>1925</v>
      </c>
      <c r="N11" s="11">
        <v>5525</v>
      </c>
      <c r="O11" s="11">
        <v>2400</v>
      </c>
      <c r="P11" s="11">
        <v>5150</v>
      </c>
      <c r="Q11" s="11">
        <v>3437.5</v>
      </c>
      <c r="R11" s="11">
        <v>7352.5</v>
      </c>
      <c r="S11" s="11">
        <v>20613.16</v>
      </c>
    </row>
    <row r="12" spans="1:19" x14ac:dyDescent="0.25">
      <c r="A12" s="4"/>
      <c r="B12" s="4"/>
      <c r="C12" s="4" t="s">
        <v>23</v>
      </c>
      <c r="D12" s="4"/>
      <c r="E12" s="4"/>
      <c r="F12" s="10">
        <f>ROUND(SUM(F10:F11),5)</f>
        <v>2170</v>
      </c>
      <c r="G12" s="10">
        <f>ROUND(SUM(G10:G11),5)</f>
        <v>2560</v>
      </c>
      <c r="H12" s="10">
        <f>ROUND(SUM(H10:H11),5)</f>
        <v>5160</v>
      </c>
      <c r="I12" s="10">
        <f>ROUND(SUM(I10:I11),5)</f>
        <v>9160</v>
      </c>
      <c r="J12" s="10">
        <f>ROUND(SUM(J10:J11),5)</f>
        <v>5676.54</v>
      </c>
      <c r="K12" s="10">
        <f>ROUND(SUM(K10:K11),5)</f>
        <v>6238.77</v>
      </c>
      <c r="L12" s="10">
        <f>ROUND(SUM(L10:L11),5)</f>
        <v>1000</v>
      </c>
      <c r="M12" s="10">
        <f>ROUND(SUM(M10:M11),5)</f>
        <v>1925</v>
      </c>
      <c r="N12" s="10">
        <f>ROUND(SUM(N10:N11),5)</f>
        <v>5525</v>
      </c>
      <c r="O12" s="10">
        <f>ROUND(SUM(O10:O11),5)</f>
        <v>2400</v>
      </c>
      <c r="P12" s="10">
        <f>ROUND(SUM(P10:P11),5)</f>
        <v>5150</v>
      </c>
      <c r="Q12" s="10">
        <f>ROUND(SUM(Q10:Q11),5)</f>
        <v>3437.5</v>
      </c>
      <c r="R12" s="10">
        <f>ROUND(SUM(R10:R11),5)</f>
        <v>7352.5</v>
      </c>
      <c r="S12" s="10">
        <f>ROUND(SUM(S10:S11),5)</f>
        <v>20613.16</v>
      </c>
    </row>
    <row r="13" spans="1:19" x14ac:dyDescent="0.25">
      <c r="A13" s="4"/>
      <c r="B13" s="4"/>
      <c r="C13" s="4" t="s">
        <v>24</v>
      </c>
      <c r="D13" s="4"/>
      <c r="E13" s="4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5.75" thickBot="1" x14ac:dyDescent="0.3">
      <c r="A14" s="4"/>
      <c r="B14" s="4"/>
      <c r="C14" s="4"/>
      <c r="D14" s="4" t="s">
        <v>25</v>
      </c>
      <c r="E14" s="4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1198.77</v>
      </c>
      <c r="M14" s="12">
        <v>0</v>
      </c>
      <c r="N14" s="12">
        <v>0</v>
      </c>
      <c r="O14" s="12">
        <v>0</v>
      </c>
      <c r="P14" s="12">
        <v>100</v>
      </c>
      <c r="Q14" s="12">
        <v>100</v>
      </c>
      <c r="R14" s="12">
        <v>0</v>
      </c>
      <c r="S14" s="12">
        <v>450</v>
      </c>
    </row>
    <row r="15" spans="1:19" ht="15.75" thickBot="1" x14ac:dyDescent="0.3">
      <c r="A15" s="4"/>
      <c r="B15" s="4"/>
      <c r="C15" s="4" t="s">
        <v>26</v>
      </c>
      <c r="D15" s="4"/>
      <c r="E15" s="4"/>
      <c r="F15" s="13">
        <f>ROUND(SUM(F13:F14),5)</f>
        <v>0</v>
      </c>
      <c r="G15" s="13">
        <f>ROUND(SUM(G13:G14),5)</f>
        <v>0</v>
      </c>
      <c r="H15" s="13">
        <f>ROUND(SUM(H13:H14),5)</f>
        <v>0</v>
      </c>
      <c r="I15" s="13">
        <f>ROUND(SUM(I13:I14),5)</f>
        <v>0</v>
      </c>
      <c r="J15" s="13">
        <f>ROUND(SUM(J13:J14),5)</f>
        <v>0</v>
      </c>
      <c r="K15" s="13">
        <f>ROUND(SUM(K13:K14),5)</f>
        <v>0</v>
      </c>
      <c r="L15" s="13">
        <f>ROUND(SUM(L13:L14),5)</f>
        <v>1198.77</v>
      </c>
      <c r="M15" s="13">
        <f>ROUND(SUM(M13:M14),5)</f>
        <v>0</v>
      </c>
      <c r="N15" s="13">
        <f>ROUND(SUM(N13:N14),5)</f>
        <v>0</v>
      </c>
      <c r="O15" s="13">
        <f>ROUND(SUM(O13:O14),5)</f>
        <v>0</v>
      </c>
      <c r="P15" s="13">
        <f>ROUND(SUM(P13:P14),5)</f>
        <v>100</v>
      </c>
      <c r="Q15" s="13">
        <f>ROUND(SUM(Q13:Q14),5)</f>
        <v>100</v>
      </c>
      <c r="R15" s="13">
        <f>ROUND(SUM(R13:R14),5)</f>
        <v>0</v>
      </c>
      <c r="S15" s="13">
        <f>ROUND(SUM(S13:S14),5)</f>
        <v>450</v>
      </c>
    </row>
    <row r="16" spans="1:19" ht="15.75" thickBot="1" x14ac:dyDescent="0.3">
      <c r="A16" s="4"/>
      <c r="B16" s="4" t="s">
        <v>27</v>
      </c>
      <c r="C16" s="4"/>
      <c r="D16" s="4"/>
      <c r="E16" s="4"/>
      <c r="F16" s="13">
        <f>ROUND(F3+F9+F12+F15,5)</f>
        <v>13334.74</v>
      </c>
      <c r="G16" s="13">
        <f>ROUND(G3+G9+G12+G15,5)</f>
        <v>28169.78</v>
      </c>
      <c r="H16" s="13">
        <f>ROUND(H3+H9+H12+H15,5)</f>
        <v>37041.58</v>
      </c>
      <c r="I16" s="13">
        <f>ROUND(I3+I9+I12+I15,5)</f>
        <v>50156.92</v>
      </c>
      <c r="J16" s="13">
        <f>ROUND(J3+J9+J12+J15,5)</f>
        <v>24668.54</v>
      </c>
      <c r="K16" s="13">
        <f>ROUND(K3+K9+K12+K15,5)</f>
        <v>43798.53</v>
      </c>
      <c r="L16" s="13">
        <f>ROUND(L3+L9+L12+L15,5)</f>
        <v>55063.4</v>
      </c>
      <c r="M16" s="13">
        <f>ROUND(M3+M9+M12+M15,5)</f>
        <v>47898.61</v>
      </c>
      <c r="N16" s="13">
        <f>ROUND(N3+N9+N12+N15,5)</f>
        <v>62975.37</v>
      </c>
      <c r="O16" s="13">
        <f>ROUND(O3+O9+O12+O15,5)</f>
        <v>77752.490000000005</v>
      </c>
      <c r="P16" s="13">
        <f>ROUND(P3+P9+P12+P15,5)</f>
        <v>90285.83</v>
      </c>
      <c r="Q16" s="13">
        <f>ROUND(Q3+Q9+Q12+Q15,5)</f>
        <v>52176.53</v>
      </c>
      <c r="R16" s="13">
        <f>ROUND(R3+R9+R12+R15,5)</f>
        <v>18939.55</v>
      </c>
      <c r="S16" s="13">
        <f>ROUND(S3+S9+S12+S15,5)</f>
        <v>33151.160000000003</v>
      </c>
    </row>
    <row r="17" spans="1:19" s="7" customFormat="1" ht="15.75" thickBot="1" x14ac:dyDescent="0.3">
      <c r="A17" s="4" t="s">
        <v>28</v>
      </c>
      <c r="B17" s="4"/>
      <c r="C17" s="4"/>
      <c r="D17" s="4"/>
      <c r="E17" s="4"/>
      <c r="F17" s="14">
        <f>ROUND(F2+F16,5)</f>
        <v>13334.74</v>
      </c>
      <c r="G17" s="14">
        <f>ROUND(G2+G16,5)</f>
        <v>28169.78</v>
      </c>
      <c r="H17" s="14">
        <f>ROUND(H2+H16,5)</f>
        <v>37041.58</v>
      </c>
      <c r="I17" s="14">
        <f>ROUND(I2+I16,5)</f>
        <v>50156.92</v>
      </c>
      <c r="J17" s="14">
        <f>ROUND(J2+J16,5)</f>
        <v>24668.54</v>
      </c>
      <c r="K17" s="14">
        <f>ROUND(K2+K16,5)</f>
        <v>43798.53</v>
      </c>
      <c r="L17" s="14">
        <f>ROUND(L2+L16,5)</f>
        <v>55063.4</v>
      </c>
      <c r="M17" s="14">
        <f>ROUND(M2+M16,5)</f>
        <v>47898.61</v>
      </c>
      <c r="N17" s="14">
        <f>ROUND(N2+N16,5)</f>
        <v>62975.37</v>
      </c>
      <c r="O17" s="14">
        <f>ROUND(O2+O16,5)</f>
        <v>77752.490000000005</v>
      </c>
      <c r="P17" s="14">
        <f>ROUND(P2+P16,5)</f>
        <v>90285.83</v>
      </c>
      <c r="Q17" s="14">
        <f>ROUND(Q2+Q16,5)</f>
        <v>52176.53</v>
      </c>
      <c r="R17" s="14">
        <f>ROUND(R2+R16,5)</f>
        <v>18939.55</v>
      </c>
      <c r="S17" s="14">
        <f>ROUND(S2+S16,5)</f>
        <v>33151.160000000003</v>
      </c>
    </row>
    <row r="18" spans="1:19" ht="15.75" thickTop="1" x14ac:dyDescent="0.25">
      <c r="A18" s="4" t="s">
        <v>29</v>
      </c>
      <c r="B18" s="4"/>
      <c r="C18" s="4"/>
      <c r="D18" s="4"/>
      <c r="E18" s="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4"/>
      <c r="B19" s="4" t="s">
        <v>30</v>
      </c>
      <c r="C19" s="4"/>
      <c r="D19" s="4"/>
      <c r="E19" s="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x14ac:dyDescent="0.25">
      <c r="A20" s="4"/>
      <c r="B20" s="4"/>
      <c r="C20" s="4" t="s">
        <v>31</v>
      </c>
      <c r="D20" s="4"/>
      <c r="E20" s="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x14ac:dyDescent="0.25">
      <c r="A21" s="4"/>
      <c r="B21" s="4"/>
      <c r="C21" s="4"/>
      <c r="D21" s="4" t="s">
        <v>32</v>
      </c>
      <c r="E21" s="4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5.75" thickBot="1" x14ac:dyDescent="0.3">
      <c r="A22" s="4"/>
      <c r="B22" s="4"/>
      <c r="C22" s="4"/>
      <c r="D22" s="4"/>
      <c r="E22" s="4" t="s">
        <v>32</v>
      </c>
      <c r="F22" s="11">
        <v>0</v>
      </c>
      <c r="G22" s="11">
        <v>0</v>
      </c>
      <c r="H22" s="11">
        <v>0</v>
      </c>
      <c r="I22" s="11">
        <v>586.99</v>
      </c>
      <c r="J22" s="11">
        <v>0</v>
      </c>
      <c r="K22" s="11">
        <v>-505.95</v>
      </c>
      <c r="L22" s="11">
        <v>-505.95</v>
      </c>
      <c r="M22" s="11">
        <v>-505.95</v>
      </c>
      <c r="N22" s="11">
        <v>-505.95</v>
      </c>
      <c r="O22" s="11">
        <v>-505.95</v>
      </c>
      <c r="P22" s="11">
        <v>-505.95</v>
      </c>
      <c r="Q22" s="11">
        <v>-505.95</v>
      </c>
      <c r="R22" s="11">
        <v>-505.95</v>
      </c>
      <c r="S22" s="11">
        <v>-505.95</v>
      </c>
    </row>
    <row r="23" spans="1:19" x14ac:dyDescent="0.25">
      <c r="A23" s="4"/>
      <c r="B23" s="4"/>
      <c r="C23" s="4"/>
      <c r="D23" s="4" t="s">
        <v>33</v>
      </c>
      <c r="E23" s="4"/>
      <c r="F23" s="10">
        <f>ROUND(SUM(F21:F22),5)</f>
        <v>0</v>
      </c>
      <c r="G23" s="10">
        <f>ROUND(SUM(G21:G22),5)</f>
        <v>0</v>
      </c>
      <c r="H23" s="10">
        <f>ROUND(SUM(H21:H22),5)</f>
        <v>0</v>
      </c>
      <c r="I23" s="10">
        <f>ROUND(SUM(I21:I22),5)</f>
        <v>586.99</v>
      </c>
      <c r="J23" s="10">
        <f>ROUND(SUM(J21:J22),5)</f>
        <v>0</v>
      </c>
      <c r="K23" s="10">
        <f>ROUND(SUM(K21:K22),5)</f>
        <v>-505.95</v>
      </c>
      <c r="L23" s="10">
        <f>ROUND(SUM(L21:L22),5)</f>
        <v>-505.95</v>
      </c>
      <c r="M23" s="10">
        <f>ROUND(SUM(M21:M22),5)</f>
        <v>-505.95</v>
      </c>
      <c r="N23" s="10">
        <f>ROUND(SUM(N21:N22),5)</f>
        <v>-505.95</v>
      </c>
      <c r="O23" s="10">
        <f>ROUND(SUM(O21:O22),5)</f>
        <v>-505.95</v>
      </c>
      <c r="P23" s="10">
        <f>ROUND(SUM(P21:P22),5)</f>
        <v>-505.95</v>
      </c>
      <c r="Q23" s="10">
        <f>ROUND(SUM(Q21:Q22),5)</f>
        <v>-505.95</v>
      </c>
      <c r="R23" s="10">
        <f>ROUND(SUM(R21:R22),5)</f>
        <v>-505.95</v>
      </c>
      <c r="S23" s="10">
        <f>ROUND(SUM(S21:S22),5)</f>
        <v>-505.95</v>
      </c>
    </row>
    <row r="24" spans="1:19" x14ac:dyDescent="0.25">
      <c r="A24" s="4"/>
      <c r="B24" s="4"/>
      <c r="C24" s="4"/>
      <c r="D24" s="4" t="s">
        <v>34</v>
      </c>
      <c r="E24" s="4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15.75" thickBot="1" x14ac:dyDescent="0.3">
      <c r="A25" s="4"/>
      <c r="B25" s="4"/>
      <c r="C25" s="4"/>
      <c r="D25" s="4"/>
      <c r="E25" s="4" t="s">
        <v>35</v>
      </c>
      <c r="F25" s="12">
        <v>110</v>
      </c>
      <c r="G25" s="12">
        <v>110</v>
      </c>
      <c r="H25" s="12">
        <v>110</v>
      </c>
      <c r="I25" s="12">
        <v>110</v>
      </c>
      <c r="J25" s="12">
        <v>110</v>
      </c>
      <c r="K25" s="12">
        <v>110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</row>
    <row r="26" spans="1:19" ht="15.75" thickBot="1" x14ac:dyDescent="0.3">
      <c r="A26" s="4"/>
      <c r="B26" s="4"/>
      <c r="C26" s="4"/>
      <c r="D26" s="4" t="s">
        <v>36</v>
      </c>
      <c r="E26" s="4"/>
      <c r="F26" s="13">
        <f>ROUND(SUM(F24:F25),5)</f>
        <v>110</v>
      </c>
      <c r="G26" s="13">
        <f>ROUND(SUM(G24:G25),5)</f>
        <v>110</v>
      </c>
      <c r="H26" s="13">
        <f>ROUND(SUM(H24:H25),5)</f>
        <v>110</v>
      </c>
      <c r="I26" s="13">
        <f>ROUND(SUM(I24:I25),5)</f>
        <v>110</v>
      </c>
      <c r="J26" s="13">
        <f>ROUND(SUM(J24:J25),5)</f>
        <v>110</v>
      </c>
      <c r="K26" s="13">
        <f>ROUND(SUM(K24:K25),5)</f>
        <v>110</v>
      </c>
      <c r="L26" s="13">
        <f>ROUND(SUM(L24:L25),5)</f>
        <v>0</v>
      </c>
      <c r="M26" s="13">
        <f>ROUND(SUM(M24:M25),5)</f>
        <v>0</v>
      </c>
      <c r="N26" s="13">
        <f>ROUND(SUM(N24:N25),5)</f>
        <v>0</v>
      </c>
      <c r="O26" s="13">
        <f>ROUND(SUM(O24:O25),5)</f>
        <v>0</v>
      </c>
      <c r="P26" s="13">
        <f>ROUND(SUM(P24:P25),5)</f>
        <v>0</v>
      </c>
      <c r="Q26" s="13">
        <f>ROUND(SUM(Q24:Q25),5)</f>
        <v>0</v>
      </c>
      <c r="R26" s="13">
        <f>ROUND(SUM(R24:R25),5)</f>
        <v>0</v>
      </c>
      <c r="S26" s="13">
        <f>ROUND(SUM(S24:S25),5)</f>
        <v>0</v>
      </c>
    </row>
    <row r="27" spans="1:19" ht="15.75" thickBot="1" x14ac:dyDescent="0.3">
      <c r="A27" s="4"/>
      <c r="B27" s="4"/>
      <c r="C27" s="4" t="s">
        <v>37</v>
      </c>
      <c r="D27" s="4"/>
      <c r="E27" s="4"/>
      <c r="F27" s="15">
        <f>ROUND(F20+F23+F26,5)</f>
        <v>110</v>
      </c>
      <c r="G27" s="15">
        <f>ROUND(G20+G23+G26,5)</f>
        <v>110</v>
      </c>
      <c r="H27" s="15">
        <f>ROUND(H20+H23+H26,5)</f>
        <v>110</v>
      </c>
      <c r="I27" s="15">
        <f>ROUND(I20+I23+I26,5)</f>
        <v>696.99</v>
      </c>
      <c r="J27" s="15">
        <f>ROUND(J20+J23+J26,5)</f>
        <v>110</v>
      </c>
      <c r="K27" s="15">
        <f>ROUND(K20+K23+K26,5)</f>
        <v>-395.95</v>
      </c>
      <c r="L27" s="15">
        <f>ROUND(L20+L23+L26,5)</f>
        <v>-505.95</v>
      </c>
      <c r="M27" s="15">
        <f>ROUND(M20+M23+M26,5)</f>
        <v>-505.95</v>
      </c>
      <c r="N27" s="15">
        <f>ROUND(N20+N23+N26,5)</f>
        <v>-505.95</v>
      </c>
      <c r="O27" s="15">
        <f>ROUND(O20+O23+O26,5)</f>
        <v>-505.95</v>
      </c>
      <c r="P27" s="15">
        <f>ROUND(P20+P23+P26,5)</f>
        <v>-505.95</v>
      </c>
      <c r="Q27" s="15">
        <f>ROUND(Q20+Q23+Q26,5)</f>
        <v>-505.95</v>
      </c>
      <c r="R27" s="15">
        <f>ROUND(R20+R23+R26,5)</f>
        <v>-505.95</v>
      </c>
      <c r="S27" s="15">
        <f>ROUND(S20+S23+S26,5)</f>
        <v>-505.95</v>
      </c>
    </row>
    <row r="28" spans="1:19" x14ac:dyDescent="0.25">
      <c r="A28" s="4"/>
      <c r="B28" s="4" t="s">
        <v>38</v>
      </c>
      <c r="C28" s="4"/>
      <c r="D28" s="4"/>
      <c r="E28" s="4"/>
      <c r="F28" s="10">
        <f>ROUND(F19+F27,5)</f>
        <v>110</v>
      </c>
      <c r="G28" s="10">
        <f>ROUND(G19+G27,5)</f>
        <v>110</v>
      </c>
      <c r="H28" s="10">
        <f>ROUND(H19+H27,5)</f>
        <v>110</v>
      </c>
      <c r="I28" s="10">
        <f>ROUND(I19+I27,5)</f>
        <v>696.99</v>
      </c>
      <c r="J28" s="10">
        <f>ROUND(J19+J27,5)</f>
        <v>110</v>
      </c>
      <c r="K28" s="10">
        <f>ROUND(K19+K27,5)</f>
        <v>-395.95</v>
      </c>
      <c r="L28" s="10">
        <f>ROUND(L19+L27,5)</f>
        <v>-505.95</v>
      </c>
      <c r="M28" s="10">
        <f>ROUND(M19+M27,5)</f>
        <v>-505.95</v>
      </c>
      <c r="N28" s="10">
        <f>ROUND(N19+N27,5)</f>
        <v>-505.95</v>
      </c>
      <c r="O28" s="10">
        <f>ROUND(O19+O27,5)</f>
        <v>-505.95</v>
      </c>
      <c r="P28" s="10">
        <f>ROUND(P19+P27,5)</f>
        <v>-505.95</v>
      </c>
      <c r="Q28" s="10">
        <f>ROUND(Q19+Q27,5)</f>
        <v>-505.95</v>
      </c>
      <c r="R28" s="10">
        <f>ROUND(R19+R27,5)</f>
        <v>-505.95</v>
      </c>
      <c r="S28" s="10">
        <f>ROUND(S19+S27,5)</f>
        <v>-505.95</v>
      </c>
    </row>
    <row r="29" spans="1:19" x14ac:dyDescent="0.25">
      <c r="A29" s="4"/>
      <c r="B29" s="4" t="s">
        <v>39</v>
      </c>
      <c r="C29" s="4"/>
      <c r="D29" s="4"/>
      <c r="E29" s="4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4"/>
      <c r="B30" s="4"/>
      <c r="C30" s="4" t="s">
        <v>40</v>
      </c>
      <c r="D30" s="4"/>
      <c r="E30" s="4"/>
      <c r="F30" s="10">
        <v>3655.93</v>
      </c>
      <c r="G30" s="10">
        <v>13224.74</v>
      </c>
      <c r="H30" s="10">
        <v>28059.78</v>
      </c>
      <c r="I30" s="10">
        <v>36931.58</v>
      </c>
      <c r="J30" s="10">
        <v>49459.93</v>
      </c>
      <c r="K30" s="10">
        <v>25064.49</v>
      </c>
      <c r="L30" s="10">
        <v>44194.48</v>
      </c>
      <c r="M30" s="10">
        <v>55569.35</v>
      </c>
      <c r="N30" s="10">
        <v>48404.56</v>
      </c>
      <c r="O30" s="10">
        <v>63481.32</v>
      </c>
      <c r="P30" s="10">
        <v>78258.44</v>
      </c>
      <c r="Q30" s="10">
        <v>90791.78</v>
      </c>
      <c r="R30" s="10">
        <v>52682.48</v>
      </c>
      <c r="S30" s="10">
        <v>19445.5</v>
      </c>
    </row>
    <row r="31" spans="1:19" ht="15.75" thickBot="1" x14ac:dyDescent="0.3">
      <c r="A31" s="4"/>
      <c r="B31" s="4"/>
      <c r="C31" s="4" t="s">
        <v>41</v>
      </c>
      <c r="D31" s="4"/>
      <c r="E31" s="4"/>
      <c r="F31" s="12">
        <v>9568.81</v>
      </c>
      <c r="G31" s="12">
        <v>14835.04</v>
      </c>
      <c r="H31" s="12">
        <v>8871.7999999999993</v>
      </c>
      <c r="I31" s="12">
        <v>12528.35</v>
      </c>
      <c r="J31" s="12">
        <v>-24901.39</v>
      </c>
      <c r="K31" s="12">
        <v>19129.990000000002</v>
      </c>
      <c r="L31" s="12">
        <v>11374.87</v>
      </c>
      <c r="M31" s="12">
        <v>-7164.79</v>
      </c>
      <c r="N31" s="12">
        <v>15076.76</v>
      </c>
      <c r="O31" s="12">
        <v>14777.12</v>
      </c>
      <c r="P31" s="12">
        <v>12533.34</v>
      </c>
      <c r="Q31" s="12">
        <v>-38109.300000000003</v>
      </c>
      <c r="R31" s="12">
        <v>-33236.980000000003</v>
      </c>
      <c r="S31" s="12">
        <v>14211.61</v>
      </c>
    </row>
    <row r="32" spans="1:19" ht="15.75" thickBot="1" x14ac:dyDescent="0.3">
      <c r="A32" s="4"/>
      <c r="B32" s="4" t="s">
        <v>42</v>
      </c>
      <c r="C32" s="4"/>
      <c r="D32" s="4"/>
      <c r="E32" s="4"/>
      <c r="F32" s="13">
        <f>ROUND(SUM(F29:F31),5)</f>
        <v>13224.74</v>
      </c>
      <c r="G32" s="13">
        <f>ROUND(SUM(G29:G31),5)</f>
        <v>28059.78</v>
      </c>
      <c r="H32" s="13">
        <f>ROUND(SUM(H29:H31),5)</f>
        <v>36931.58</v>
      </c>
      <c r="I32" s="13">
        <f>ROUND(SUM(I29:I31),5)</f>
        <v>49459.93</v>
      </c>
      <c r="J32" s="13">
        <f>ROUND(SUM(J29:J31),5)</f>
        <v>24558.54</v>
      </c>
      <c r="K32" s="13">
        <f>ROUND(SUM(K29:K31),5)</f>
        <v>44194.48</v>
      </c>
      <c r="L32" s="13">
        <f>ROUND(SUM(L29:L31),5)</f>
        <v>55569.35</v>
      </c>
      <c r="M32" s="13">
        <f>ROUND(SUM(M29:M31),5)</f>
        <v>48404.56</v>
      </c>
      <c r="N32" s="13">
        <f>ROUND(SUM(N29:N31),5)</f>
        <v>63481.32</v>
      </c>
      <c r="O32" s="13">
        <f>ROUND(SUM(O29:O31),5)</f>
        <v>78258.44</v>
      </c>
      <c r="P32" s="13">
        <f>ROUND(SUM(P29:P31),5)</f>
        <v>90791.78</v>
      </c>
      <c r="Q32" s="13">
        <f>ROUND(SUM(Q29:Q31),5)</f>
        <v>52682.48</v>
      </c>
      <c r="R32" s="13">
        <f>ROUND(SUM(R29:R31),5)</f>
        <v>19445.5</v>
      </c>
      <c r="S32" s="13">
        <f>ROUND(SUM(S29:S31),5)</f>
        <v>33657.11</v>
      </c>
    </row>
    <row r="33" spans="1:19" s="7" customFormat="1" ht="15.75" thickBot="1" x14ac:dyDescent="0.3">
      <c r="A33" s="4" t="s">
        <v>43</v>
      </c>
      <c r="B33" s="4"/>
      <c r="C33" s="4"/>
      <c r="D33" s="4"/>
      <c r="E33" s="4"/>
      <c r="F33" s="14">
        <f>ROUND(F18+F28+F32,5)</f>
        <v>13334.74</v>
      </c>
      <c r="G33" s="14">
        <f>ROUND(G18+G28+G32,5)</f>
        <v>28169.78</v>
      </c>
      <c r="H33" s="14">
        <f>ROUND(H18+H28+H32,5)</f>
        <v>37041.58</v>
      </c>
      <c r="I33" s="14">
        <f>ROUND(I18+I28+I32,5)</f>
        <v>50156.92</v>
      </c>
      <c r="J33" s="14">
        <f>ROUND(J18+J28+J32,5)</f>
        <v>24668.54</v>
      </c>
      <c r="K33" s="14">
        <f>ROUND(K18+K28+K32,5)</f>
        <v>43798.53</v>
      </c>
      <c r="L33" s="14">
        <f>ROUND(L18+L28+L32,5)</f>
        <v>55063.4</v>
      </c>
      <c r="M33" s="14">
        <f>ROUND(M18+M28+M32,5)</f>
        <v>47898.61</v>
      </c>
      <c r="N33" s="14">
        <f>ROUND(N18+N28+N32,5)</f>
        <v>62975.37</v>
      </c>
      <c r="O33" s="14">
        <f>ROUND(O18+O28+O32,5)</f>
        <v>77752.490000000005</v>
      </c>
      <c r="P33" s="14">
        <f>ROUND(P18+P28+P32,5)</f>
        <v>90285.83</v>
      </c>
      <c r="Q33" s="14">
        <f>ROUND(Q18+Q28+Q32,5)</f>
        <v>52176.53</v>
      </c>
      <c r="R33" s="14">
        <f>ROUND(R18+R28+R32,5)</f>
        <v>18939.55</v>
      </c>
      <c r="S33" s="14">
        <f>ROUND(S18+S28+S32,5)</f>
        <v>33151.160000000003</v>
      </c>
    </row>
    <row r="34" spans="1:19" ht="15.75" thickTop="1" x14ac:dyDescent="0.25"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</sheetData>
  <pageMargins left="0.7" right="0.7" top="0.75" bottom="0.75" header="0.1" footer="0.3"/>
  <pageSetup orientation="landscape" r:id="rId1"/>
  <headerFooter>
    <oddHeader>&amp;L&amp;"Arial,Bold"&amp;8 11:37 AM
&amp;"Arial,Bold"&amp;8 08/07/20
&amp;"Arial,Bold"&amp;8 Accrual Basis&amp;C&amp;"Arial,Bold"&amp;12 Roosevelt Ridge Homeowners Association
&amp;"Arial,Bold"&amp;14 Balance Sheet
&amp;"Arial,Bold"&amp;10 As of December 31,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Burback</dc:creator>
  <cp:lastModifiedBy>Karen Burback</cp:lastModifiedBy>
  <cp:lastPrinted>2020-08-07T17:39:53Z</cp:lastPrinted>
  <dcterms:created xsi:type="dcterms:W3CDTF">2020-08-07T17:37:06Z</dcterms:created>
  <dcterms:modified xsi:type="dcterms:W3CDTF">2020-08-07T17:39:59Z</dcterms:modified>
</cp:coreProperties>
</file>