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Roosevelt Ridge\"/>
    </mc:Choice>
  </mc:AlternateContent>
  <xr:revisionPtr revIDLastSave="0" documentId="13_ncr:1_{C70476D5-BD90-4F86-B421-55DC6375139A}" xr6:coauthVersionLast="45" xr6:coauthVersionMax="45" xr10:uidLastSave="{00000000-0000-0000-0000-000000000000}"/>
  <bookViews>
    <workbookView xWindow="-120" yWindow="-120" windowWidth="29040" windowHeight="15840" xr2:uid="{BB5F8563-C2B2-4151-AEA4-CCC5964482FF}"/>
  </bookViews>
  <sheets>
    <sheet name="Sheet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Sheet1!$A:$E,Sheet1!$1:$1</definedName>
    <definedName name="QB_COLUMN_2921" localSheetId="0" hidden="1">Sheet1!$F$1</definedName>
    <definedName name="QB_COLUMN_29210" localSheetId="0" hidden="1">Sheet1!$O$1</definedName>
    <definedName name="QB_COLUMN_29211" localSheetId="0" hidden="1">Sheet1!$P$1</definedName>
    <definedName name="QB_COLUMN_29212" localSheetId="0" hidden="1">Sheet1!$Q$1</definedName>
    <definedName name="QB_COLUMN_29213" localSheetId="0" hidden="1">Sheet1!$R$1</definedName>
    <definedName name="QB_COLUMN_2922" localSheetId="0" hidden="1">Sheet1!$G$1</definedName>
    <definedName name="QB_COLUMN_2923" localSheetId="0" hidden="1">Sheet1!$H$1</definedName>
    <definedName name="QB_COLUMN_2924" localSheetId="0" hidden="1">Sheet1!$I$1</definedName>
    <definedName name="QB_COLUMN_2925" localSheetId="0" hidden="1">Sheet1!$J$1</definedName>
    <definedName name="QB_COLUMN_2926" localSheetId="0" hidden="1">Sheet1!$K$1</definedName>
    <definedName name="QB_COLUMN_2927" localSheetId="0" hidden="1">Sheet1!$L$1</definedName>
    <definedName name="QB_COLUMN_2928" localSheetId="0" hidden="1">Sheet1!$M$1</definedName>
    <definedName name="QB_COLUMN_2929" localSheetId="0" hidden="1">Sheet1!$N$1</definedName>
    <definedName name="QB_COLUMN_2930" localSheetId="0" hidden="1">Sheet1!$S$1</definedName>
    <definedName name="QB_DATA_0" localSheetId="0" hidden="1">Sheet1!$4:$4,Sheet1!$5:$5,Sheet1!$6:$6,Sheet1!$7:$7,Sheet1!$10:$10,Sheet1!$12:$12,Sheet1!$13:$13,Sheet1!$14:$14,Sheet1!$15:$15,Sheet1!$17:$17,Sheet1!$18:$18,Sheet1!$19:$19,Sheet1!$20:$20,Sheet1!$22:$22,Sheet1!$23:$23,Sheet1!$25:$25</definedName>
    <definedName name="QB_DATA_1" localSheetId="0" hidden="1">Sheet1!$26:$26,Sheet1!$28:$28,Sheet1!$29:$29,Sheet1!$30:$30,Sheet1!$31:$31,Sheet1!$34:$34,Sheet1!$36:$36,Sheet1!$37:$37,Sheet1!$39:$39,Sheet1!$42:$42,Sheet1!$44:$44,Sheet1!$46:$46,Sheet1!$47:$47,Sheet1!$53:$53,Sheet1!$55:$55,Sheet1!$56:$56</definedName>
    <definedName name="QB_DATA_2" localSheetId="0" hidden="1">Sheet1!$60:$60</definedName>
    <definedName name="QB_FORMULA_0" localSheetId="0" hidden="1">Sheet1!$S$4,Sheet1!$S$5,Sheet1!$S$6,Sheet1!$S$7,Sheet1!$F$8,Sheet1!$G$8,Sheet1!$H$8,Sheet1!$I$8,Sheet1!$J$8,Sheet1!$K$8,Sheet1!$L$8,Sheet1!$M$8,Sheet1!$N$8,Sheet1!$O$8,Sheet1!$P$8,Sheet1!$Q$8</definedName>
    <definedName name="QB_FORMULA_1" localSheetId="0" hidden="1">Sheet1!$R$8,Sheet1!$S$8,Sheet1!$S$10,Sheet1!$S$12,Sheet1!$S$13,Sheet1!$S$14,Sheet1!$S$15,Sheet1!$F$16,Sheet1!$G$16,Sheet1!$H$16,Sheet1!$I$16,Sheet1!$J$16,Sheet1!$K$16,Sheet1!$L$16,Sheet1!$M$16,Sheet1!$N$16</definedName>
    <definedName name="QB_FORMULA_10" localSheetId="0" hidden="1">Sheet1!$K$50,Sheet1!$L$50,Sheet1!$M$50,Sheet1!$N$50,Sheet1!$O$50,Sheet1!$P$50,Sheet1!$Q$50,Sheet1!$R$50,Sheet1!$S$50,Sheet1!$S$53,Sheet1!$S$55,Sheet1!$S$56,Sheet1!$F$57,Sheet1!$G$57,Sheet1!$H$57,Sheet1!$I$57</definedName>
    <definedName name="QB_FORMULA_11" localSheetId="0" hidden="1">Sheet1!$J$57,Sheet1!$K$57,Sheet1!$L$57,Sheet1!$M$57,Sheet1!$N$57,Sheet1!$O$57,Sheet1!$P$57,Sheet1!$Q$57,Sheet1!$R$57,Sheet1!$S$57,Sheet1!$F$58,Sheet1!$G$58,Sheet1!$H$58,Sheet1!$I$58,Sheet1!$J$58,Sheet1!$K$58</definedName>
    <definedName name="QB_FORMULA_12" localSheetId="0" hidden="1">Sheet1!$L$58,Sheet1!$M$58,Sheet1!$N$58,Sheet1!$O$58,Sheet1!$P$58,Sheet1!$Q$58,Sheet1!$R$58,Sheet1!$S$58,Sheet1!$S$60,Sheet1!$F$61,Sheet1!$G$61,Sheet1!$H$61,Sheet1!$I$61,Sheet1!$J$61,Sheet1!$K$61,Sheet1!$L$61</definedName>
    <definedName name="QB_FORMULA_13" localSheetId="0" hidden="1">Sheet1!$M$61,Sheet1!$N$61,Sheet1!$O$61,Sheet1!$P$61,Sheet1!$Q$61,Sheet1!$R$61,Sheet1!$S$61,Sheet1!$F$62,Sheet1!$G$62,Sheet1!$H$62,Sheet1!$I$62,Sheet1!$J$62,Sheet1!$K$62,Sheet1!$L$62,Sheet1!$M$62,Sheet1!$N$62</definedName>
    <definedName name="QB_FORMULA_14" localSheetId="0" hidden="1">Sheet1!$O$62,Sheet1!$P$62,Sheet1!$Q$62,Sheet1!$R$62,Sheet1!$S$62,Sheet1!$F$63,Sheet1!$G$63,Sheet1!$H$63,Sheet1!$I$63,Sheet1!$J$63,Sheet1!$K$63,Sheet1!$L$63,Sheet1!$M$63,Sheet1!$N$63,Sheet1!$O$63,Sheet1!$P$63</definedName>
    <definedName name="QB_FORMULA_15" localSheetId="0" hidden="1">Sheet1!$Q$63,Sheet1!$R$63,Sheet1!$S$63</definedName>
    <definedName name="QB_FORMULA_2" localSheetId="0" hidden="1">Sheet1!$O$16,Sheet1!$P$16,Sheet1!$Q$16,Sheet1!$R$16,Sheet1!$S$16,Sheet1!$S$17,Sheet1!$S$18,Sheet1!$S$19,Sheet1!$S$20,Sheet1!$S$22,Sheet1!$S$23,Sheet1!$F$24,Sheet1!$G$24,Sheet1!$H$24,Sheet1!$I$24,Sheet1!$J$24</definedName>
    <definedName name="QB_FORMULA_3" localSheetId="0" hidden="1">Sheet1!$K$24,Sheet1!$L$24,Sheet1!$M$24,Sheet1!$N$24,Sheet1!$O$24,Sheet1!$P$24,Sheet1!$Q$24,Sheet1!$R$24,Sheet1!$S$24,Sheet1!$S$25,Sheet1!$S$26,Sheet1!$S$28,Sheet1!$S$29,Sheet1!$S$30,Sheet1!$S$31,Sheet1!$F$32</definedName>
    <definedName name="QB_FORMULA_4" localSheetId="0" hidden="1">Sheet1!$G$32,Sheet1!$H$32,Sheet1!$I$32,Sheet1!$J$32,Sheet1!$K$32,Sheet1!$L$32,Sheet1!$M$32,Sheet1!$N$32,Sheet1!$O$32,Sheet1!$P$32,Sheet1!$Q$32,Sheet1!$R$32,Sheet1!$S$32,Sheet1!$S$34,Sheet1!$F$35,Sheet1!$G$35</definedName>
    <definedName name="QB_FORMULA_5" localSheetId="0" hidden="1">Sheet1!$H$35,Sheet1!$I$35,Sheet1!$J$35,Sheet1!$K$35,Sheet1!$L$35,Sheet1!$M$35,Sheet1!$N$35,Sheet1!$O$35,Sheet1!$P$35,Sheet1!$Q$35,Sheet1!$R$35,Sheet1!$S$35,Sheet1!$S$36,Sheet1!$S$37,Sheet1!$S$39,Sheet1!$F$40</definedName>
    <definedName name="QB_FORMULA_6" localSheetId="0" hidden="1">Sheet1!$G$40,Sheet1!$H$40,Sheet1!$I$40,Sheet1!$J$40,Sheet1!$K$40,Sheet1!$L$40,Sheet1!$M$40,Sheet1!$N$40,Sheet1!$O$40,Sheet1!$P$40,Sheet1!$Q$40,Sheet1!$R$40,Sheet1!$S$40,Sheet1!$S$42,Sheet1!$F$43,Sheet1!$G$43</definedName>
    <definedName name="QB_FORMULA_7" localSheetId="0" hidden="1">Sheet1!$H$43,Sheet1!$I$43,Sheet1!$J$43,Sheet1!$K$43,Sheet1!$L$43,Sheet1!$M$43,Sheet1!$N$43,Sheet1!$O$43,Sheet1!$P$43,Sheet1!$Q$43,Sheet1!$R$43,Sheet1!$S$43,Sheet1!$S$44,Sheet1!$S$46,Sheet1!$S$47,Sheet1!$F$48</definedName>
    <definedName name="QB_FORMULA_8" localSheetId="0" hidden="1">Sheet1!$G$48,Sheet1!$H$48,Sheet1!$I$48,Sheet1!$J$48,Sheet1!$K$48,Sheet1!$L$48,Sheet1!$M$48,Sheet1!$N$48,Sheet1!$O$48,Sheet1!$P$48,Sheet1!$Q$48,Sheet1!$R$48,Sheet1!$S$48,Sheet1!$F$49,Sheet1!$G$49,Sheet1!$H$49</definedName>
    <definedName name="QB_FORMULA_9" localSheetId="0" hidden="1">Sheet1!$I$49,Sheet1!$J$49,Sheet1!$K$49,Sheet1!$L$49,Sheet1!$M$49,Sheet1!$N$49,Sheet1!$O$49,Sheet1!$P$49,Sheet1!$Q$49,Sheet1!$R$49,Sheet1!$S$49,Sheet1!$F$50,Sheet1!$G$50,Sheet1!$H$50,Sheet1!$I$50,Sheet1!$J$50</definedName>
    <definedName name="QB_ROW_16230" localSheetId="0" hidden="1">Sheet1!$D$20</definedName>
    <definedName name="QB_ROW_18030" localSheetId="0" hidden="1">Sheet1!$D$21</definedName>
    <definedName name="QB_ROW_18301" localSheetId="0" hidden="1">Sheet1!$A$63</definedName>
    <definedName name="QB_ROW_18330" localSheetId="0" hidden="1">Sheet1!$D$24</definedName>
    <definedName name="QB_ROW_19011" localSheetId="0" hidden="1">Sheet1!$B$2</definedName>
    <definedName name="QB_ROW_19240" localSheetId="0" hidden="1">Sheet1!$E$22</definedName>
    <definedName name="QB_ROW_19311" localSheetId="0" hidden="1">Sheet1!$B$50</definedName>
    <definedName name="QB_ROW_20021" localSheetId="0" hidden="1">Sheet1!$C$3</definedName>
    <definedName name="QB_ROW_20240" localSheetId="0" hidden="1">Sheet1!$E$23</definedName>
    <definedName name="QB_ROW_20321" localSheetId="0" hidden="1">Sheet1!$C$8</definedName>
    <definedName name="QB_ROW_21021" localSheetId="0" hidden="1">Sheet1!$C$9</definedName>
    <definedName name="QB_ROW_21030" localSheetId="0" hidden="1">Sheet1!$D$27</definedName>
    <definedName name="QB_ROW_21321" localSheetId="0" hidden="1">Sheet1!$C$49</definedName>
    <definedName name="QB_ROW_21330" localSheetId="0" hidden="1">Sheet1!$D$32</definedName>
    <definedName name="QB_ROW_22011" localSheetId="0" hidden="1">Sheet1!$B$51</definedName>
    <definedName name="QB_ROW_22240" localSheetId="0" hidden="1">Sheet1!$E$28</definedName>
    <definedName name="QB_ROW_22311" localSheetId="0" hidden="1">Sheet1!$B$62</definedName>
    <definedName name="QB_ROW_23021" localSheetId="0" hidden="1">Sheet1!$C$52</definedName>
    <definedName name="QB_ROW_23240" localSheetId="0" hidden="1">Sheet1!$E$30</definedName>
    <definedName name="QB_ROW_23321" localSheetId="0" hidden="1">Sheet1!$C$58</definedName>
    <definedName name="QB_ROW_24021" localSheetId="0" hidden="1">Sheet1!$C$59</definedName>
    <definedName name="QB_ROW_24030" localSheetId="0" hidden="1">Sheet1!$D$38</definedName>
    <definedName name="QB_ROW_24321" localSheetId="0" hidden="1">Sheet1!$C$61</definedName>
    <definedName name="QB_ROW_24330" localSheetId="0" hidden="1">Sheet1!$D$40</definedName>
    <definedName name="QB_ROW_26240" localSheetId="0" hidden="1">Sheet1!$E$39</definedName>
    <definedName name="QB_ROW_27030" localSheetId="0" hidden="1">Sheet1!$D$41</definedName>
    <definedName name="QB_ROW_27330" localSheetId="0" hidden="1">Sheet1!$D$43</definedName>
    <definedName name="QB_ROW_30240" localSheetId="0" hidden="1">Sheet1!$E$42</definedName>
    <definedName name="QB_ROW_32230" localSheetId="0" hidden="1">Sheet1!$D$60</definedName>
    <definedName name="QB_ROW_33230" localSheetId="0" hidden="1">Sheet1!$D$53</definedName>
    <definedName name="QB_ROW_34030" localSheetId="0" hidden="1">Sheet1!$D$54</definedName>
    <definedName name="QB_ROW_34330" localSheetId="0" hidden="1">Sheet1!$D$57</definedName>
    <definedName name="QB_ROW_36230" localSheetId="0" hidden="1">Sheet1!$D$18</definedName>
    <definedName name="QB_ROW_40230" localSheetId="0" hidden="1">Sheet1!$D$19</definedName>
    <definedName name="QB_ROW_47230" localSheetId="0" hidden="1">Sheet1!$D$25</definedName>
    <definedName name="QB_ROW_49230" localSheetId="0" hidden="1">Sheet1!$D$26</definedName>
    <definedName name="QB_ROW_51240" localSheetId="0" hidden="1">Sheet1!$E$31</definedName>
    <definedName name="QB_ROW_53030" localSheetId="0" hidden="1">Sheet1!$D$33</definedName>
    <definedName name="QB_ROW_53330" localSheetId="0" hidden="1">Sheet1!$D$35</definedName>
    <definedName name="QB_ROW_60030" localSheetId="0" hidden="1">Sheet1!$D$45</definedName>
    <definedName name="QB_ROW_60330" localSheetId="0" hidden="1">Sheet1!$D$48</definedName>
    <definedName name="QB_ROW_61240" localSheetId="0" hidden="1">Sheet1!$E$47</definedName>
    <definedName name="QB_ROW_65230" localSheetId="0" hidden="1">Sheet1!$D$7</definedName>
    <definedName name="QB_ROW_66230" localSheetId="0" hidden="1">Sheet1!$D$4</definedName>
    <definedName name="QB_ROW_69240" localSheetId="0" hidden="1">Sheet1!$E$29</definedName>
    <definedName name="QB_ROW_70230" localSheetId="0" hidden="1">Sheet1!$D$6</definedName>
    <definedName name="QB_ROW_75230" localSheetId="0" hidden="1">Sheet1!$D$36</definedName>
    <definedName name="QB_ROW_81230" localSheetId="0" hidden="1">Sheet1!$D$44</definedName>
    <definedName name="QB_ROW_82230" localSheetId="0" hidden="1">Sheet1!$D$37</definedName>
    <definedName name="QB_ROW_84240" localSheetId="0" hidden="1">Sheet1!$E$34</definedName>
    <definedName name="QB_ROW_85230" localSheetId="0" hidden="1">Sheet1!$D$17</definedName>
    <definedName name="QB_ROW_86240" localSheetId="0" hidden="1">Sheet1!$E$15</definedName>
    <definedName name="QB_ROW_89240" localSheetId="0" hidden="1">Sheet1!$E$46</definedName>
    <definedName name="QB_ROW_90030" localSheetId="0" hidden="1">Sheet1!$D$11</definedName>
    <definedName name="QB_ROW_90330" localSheetId="0" hidden="1">Sheet1!$D$16</definedName>
    <definedName name="QB_ROW_91240" localSheetId="0" hidden="1">Sheet1!$E$14</definedName>
    <definedName name="QB_ROW_9230" localSheetId="0" hidden="1">Sheet1!$D$5</definedName>
    <definedName name="QB_ROW_95240" localSheetId="0" hidden="1">Sheet1!$E$13</definedName>
    <definedName name="QB_ROW_96240" localSheetId="0" hidden="1">Sheet1!$E$56</definedName>
    <definedName name="QB_ROW_97240" localSheetId="0" hidden="1">Sheet1!$E$55</definedName>
    <definedName name="QB_ROW_98230" localSheetId="0" hidden="1">Sheet1!$D$10</definedName>
    <definedName name="QB_ROW_99240" localSheetId="0" hidden="1">Sheet1!$E$12</definedName>
    <definedName name="QBCANSUPPORTUPDATE" localSheetId="0">TRUE</definedName>
    <definedName name="QBCOMPANYFILENAME" localSheetId="0">"C:\Users\Karen\Documents\Intuit\Roosevelt Ridge HOA.QBW"</definedName>
    <definedName name="QBENDDATE" localSheetId="0">20181231</definedName>
    <definedName name="QBHEADERSONSCREEN" localSheetId="0">FALSE</definedName>
    <definedName name="QBMETADATASIZE" localSheetId="0">5914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8</definedName>
    <definedName name="QBREPORTCOMPANYID" localSheetId="0">"817cbc0b72bb4e5fab72716d83345cca"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0</definedName>
    <definedName name="QBREPORTTYPE" localSheetId="0">0</definedName>
    <definedName name="QBROWHEADERS" localSheetId="0">5</definedName>
    <definedName name="QBSTARTDATE" localSheetId="0">20060101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3" i="1" l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S60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S56" i="1"/>
  <c r="S55" i="1"/>
  <c r="S53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S47" i="1"/>
  <c r="S46" i="1"/>
  <c r="S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S42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S39" i="1"/>
  <c r="S37" i="1"/>
  <c r="S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S34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S31" i="1"/>
  <c r="S30" i="1"/>
  <c r="S29" i="1"/>
  <c r="S28" i="1"/>
  <c r="S26" i="1"/>
  <c r="S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S23" i="1"/>
  <c r="S22" i="1"/>
  <c r="S20" i="1"/>
  <c r="S19" i="1"/>
  <c r="S18" i="1"/>
  <c r="S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S15" i="1"/>
  <c r="S14" i="1"/>
  <c r="S13" i="1"/>
  <c r="S12" i="1"/>
  <c r="S10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S7" i="1"/>
  <c r="S6" i="1"/>
  <c r="S5" i="1"/>
  <c r="S4" i="1"/>
</calcChain>
</file>

<file path=xl/sharedStrings.xml><?xml version="1.0" encoding="utf-8"?>
<sst xmlns="http://schemas.openxmlformats.org/spreadsheetml/2006/main" count="76" uniqueCount="74">
  <si>
    <t>Jan - Dec 06</t>
  </si>
  <si>
    <t>Jan - Dec 07</t>
  </si>
  <si>
    <t>Jan - Dec 08</t>
  </si>
  <si>
    <t>Jan - Dec 09</t>
  </si>
  <si>
    <t>Jan - Dec 10</t>
  </si>
  <si>
    <t>Jan - Dec 11</t>
  </si>
  <si>
    <t>Jan - Dec 12</t>
  </si>
  <si>
    <t>Jan - Dec 13</t>
  </si>
  <si>
    <t>Jan - Dec 14</t>
  </si>
  <si>
    <t>Jan - Dec 15</t>
  </si>
  <si>
    <t>Jan - Dec 16</t>
  </si>
  <si>
    <t>Jan - Dec 17</t>
  </si>
  <si>
    <t>Jan - Dec 18</t>
  </si>
  <si>
    <t>TOTAL</t>
  </si>
  <si>
    <t>Ordinary Income/Expense</t>
  </si>
  <si>
    <t>Income</t>
  </si>
  <si>
    <t>Dues Income</t>
  </si>
  <si>
    <t>Miscellaneous Income</t>
  </si>
  <si>
    <t>Reserve Funds</t>
  </si>
  <si>
    <t>Uncategorized Income</t>
  </si>
  <si>
    <t>Total Income</t>
  </si>
  <si>
    <t>Expense</t>
  </si>
  <si>
    <t>Computer and Internet</t>
  </si>
  <si>
    <t>Improvements</t>
  </si>
  <si>
    <t>Security</t>
  </si>
  <si>
    <t>Road Work</t>
  </si>
  <si>
    <t>Entry Way / Gate</t>
  </si>
  <si>
    <t>Road Signs</t>
  </si>
  <si>
    <t>Total Improvements</t>
  </si>
  <si>
    <t>Pine Beetle Mitigation</t>
  </si>
  <si>
    <t>Bank Service Charges</t>
  </si>
  <si>
    <t>Dues and Subscriptions</t>
  </si>
  <si>
    <t>Filing Fees</t>
  </si>
  <si>
    <t>Insurance</t>
  </si>
  <si>
    <t>Errors &amp; Omissions</t>
  </si>
  <si>
    <t>Liability Insurance</t>
  </si>
  <si>
    <t>Total Insurance</t>
  </si>
  <si>
    <t>Licenses and Permits</t>
  </si>
  <si>
    <t>Postage and Delivery</t>
  </si>
  <si>
    <t>Professional Fees</t>
  </si>
  <si>
    <t>Accountant</t>
  </si>
  <si>
    <t>Bookkeeper</t>
  </si>
  <si>
    <t>Project Management</t>
  </si>
  <si>
    <t>Legal Fees</t>
  </si>
  <si>
    <t>Total Professional Fees</t>
  </si>
  <si>
    <t>Repairs</t>
  </si>
  <si>
    <t>Fence Repair</t>
  </si>
  <si>
    <t>Total Repairs</t>
  </si>
  <si>
    <t>Road Maintenance</t>
  </si>
  <si>
    <t>Snow Plowing</t>
  </si>
  <si>
    <t>Supplies</t>
  </si>
  <si>
    <t>Office</t>
  </si>
  <si>
    <t>Total Supplies</t>
  </si>
  <si>
    <t>Taxes</t>
  </si>
  <si>
    <t>Property</t>
  </si>
  <si>
    <t>Total Taxes</t>
  </si>
  <si>
    <t>Trash/Slash Collection</t>
  </si>
  <si>
    <t>Utilities</t>
  </si>
  <si>
    <t>Phone/Fax/Data</t>
  </si>
  <si>
    <t>Gas and Electric</t>
  </si>
  <si>
    <t>Total Utilities</t>
  </si>
  <si>
    <t>Total Expense</t>
  </si>
  <si>
    <t>Net Ordinary Income</t>
  </si>
  <si>
    <t>Other Income/Expense</t>
  </si>
  <si>
    <t>Other Income</t>
  </si>
  <si>
    <t>Interest Income</t>
  </si>
  <si>
    <t>Gate Remotes</t>
  </si>
  <si>
    <t>Snow Plow All Year Access</t>
  </si>
  <si>
    <t>Total Other Income</t>
  </si>
  <si>
    <t>Other Expense</t>
  </si>
  <si>
    <t>Other Expenses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</si>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</sst>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;\-#,##0.00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49" fontId="3" fillId="0" borderId="0" xfId="0" applyNumberFormat="1" applyFont="1"/>
    <xf numFmtId="164" fontId="4" fillId="0" borderId="0" xfId="0" applyNumberFormat="1" applyFont="1"/>
    <xf numFmtId="0" fontId="0" fillId="0" borderId="0" xfId="0" applyFont="1"/>
    <xf numFmtId="0" fontId="3" fillId="0" borderId="0" xfId="0" applyFont="1"/>
    <xf numFmtId="0" fontId="3" fillId="0" borderId="0" xfId="0" applyNumberFormat="1" applyFont="1"/>
    <xf numFmtId="0" fontId="0" fillId="0" borderId="0" xfId="0" applyNumberFormat="1" applyFont="1"/>
    <xf numFmtId="166" fontId="4" fillId="0" borderId="0" xfId="1" applyNumberFormat="1" applyFont="1"/>
    <xf numFmtId="166" fontId="4" fillId="0" borderId="2" xfId="1" applyNumberFormat="1" applyFont="1" applyBorder="1"/>
    <xf numFmtId="166" fontId="4" fillId="0" borderId="0" xfId="1" applyNumberFormat="1" applyFont="1" applyBorder="1"/>
    <xf numFmtId="166" fontId="4" fillId="0" borderId="4" xfId="1" applyNumberFormat="1" applyFont="1" applyBorder="1"/>
    <xf numFmtId="166" fontId="4" fillId="0" borderId="3" xfId="1" applyNumberFormat="1" applyFont="1" applyBorder="1"/>
    <xf numFmtId="166" fontId="3" fillId="0" borderId="5" xfId="1" applyNumberFormat="1" applyFont="1" applyBorder="1"/>
  </cellXfs>
  <cellStyles count="3">
    <cellStyle name="Currency" xfId="1" builtinId="4"/>
    <cellStyle name="Normal" xfId="0" builtinId="0"/>
    <cellStyle name="Normal 2" xfId="2" xr:uid="{6EEE400B-5EDB-4FE2-A21C-8E8CA1E7EE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DCDDC8B-EE38-4A9C-B7B3-E0705E3B18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F8D9CD3-95C8-419E-B049-BD66D14BD9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08653-6AB5-4371-80E3-DE0A4A050748}">
  <sheetPr codeName="Sheet1"/>
  <dimension ref="A1:S64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G9" sqref="G9"/>
    </sheetView>
  </sheetViews>
  <sheetFormatPr defaultRowHeight="15" x14ac:dyDescent="0.25"/>
  <cols>
    <col min="1" max="4" width="3" style="8" customWidth="1"/>
    <col min="5" max="5" width="22.85546875" style="8" customWidth="1"/>
    <col min="6" max="19" width="13.7109375" style="9" customWidth="1"/>
    <col min="20" max="16384" width="9.140625" style="6"/>
  </cols>
  <sheetData>
    <row r="1" spans="1:19" s="3" customFormat="1" ht="15.75" thickBot="1" x14ac:dyDescent="0.3">
      <c r="A1" s="1"/>
      <c r="B1" s="1"/>
      <c r="C1" s="1"/>
      <c r="D1" s="1"/>
      <c r="E1" s="1"/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</row>
    <row r="2" spans="1:19" ht="15.75" thickTop="1" x14ac:dyDescent="0.25">
      <c r="A2" s="4"/>
      <c r="B2" s="4" t="s">
        <v>14</v>
      </c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x14ac:dyDescent="0.25">
      <c r="A3" s="4"/>
      <c r="B3" s="4"/>
      <c r="C3" s="4" t="s">
        <v>15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x14ac:dyDescent="0.25">
      <c r="A4" s="4"/>
      <c r="B4" s="4"/>
      <c r="C4" s="4"/>
      <c r="D4" s="4" t="s">
        <v>16</v>
      </c>
      <c r="E4" s="4"/>
      <c r="F4" s="10">
        <v>13580</v>
      </c>
      <c r="G4" s="10">
        <v>17709.03</v>
      </c>
      <c r="H4" s="10">
        <v>19875</v>
      </c>
      <c r="I4" s="10">
        <v>20935</v>
      </c>
      <c r="J4" s="10">
        <v>24962.05</v>
      </c>
      <c r="K4" s="10">
        <v>23854.37</v>
      </c>
      <c r="L4" s="10">
        <v>36834.589999999997</v>
      </c>
      <c r="M4" s="10">
        <v>26975</v>
      </c>
      <c r="N4" s="10">
        <v>23950</v>
      </c>
      <c r="O4" s="10">
        <v>25125</v>
      </c>
      <c r="P4" s="10">
        <v>19975</v>
      </c>
      <c r="Q4" s="10">
        <v>28980</v>
      </c>
      <c r="R4" s="10">
        <v>26900</v>
      </c>
      <c r="S4" s="10">
        <f>ROUND(SUM(F4:R4),5)</f>
        <v>309655.03999999998</v>
      </c>
    </row>
    <row r="5" spans="1:19" x14ac:dyDescent="0.25">
      <c r="A5" s="4"/>
      <c r="B5" s="4"/>
      <c r="C5" s="4"/>
      <c r="D5" s="4" t="s">
        <v>17</v>
      </c>
      <c r="E5" s="4"/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300</v>
      </c>
      <c r="P5" s="10">
        <v>0</v>
      </c>
      <c r="Q5" s="10">
        <v>0</v>
      </c>
      <c r="R5" s="10">
        <v>0</v>
      </c>
      <c r="S5" s="10">
        <f>ROUND(SUM(F5:R5),5)</f>
        <v>300</v>
      </c>
    </row>
    <row r="6" spans="1:19" x14ac:dyDescent="0.25">
      <c r="A6" s="4"/>
      <c r="B6" s="4"/>
      <c r="C6" s="4"/>
      <c r="D6" s="4" t="s">
        <v>18</v>
      </c>
      <c r="E6" s="4"/>
      <c r="F6" s="10">
        <v>0</v>
      </c>
      <c r="G6" s="10">
        <v>900</v>
      </c>
      <c r="H6" s="10">
        <v>450</v>
      </c>
      <c r="I6" s="10">
        <v>1350</v>
      </c>
      <c r="J6" s="10">
        <v>2250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f>ROUND(SUM(F6:R6),5)</f>
        <v>4950</v>
      </c>
    </row>
    <row r="7" spans="1:19" ht="15.75" thickBot="1" x14ac:dyDescent="0.3">
      <c r="A7" s="4"/>
      <c r="B7" s="4"/>
      <c r="C7" s="4"/>
      <c r="D7" s="4" t="s">
        <v>19</v>
      </c>
      <c r="E7" s="4"/>
      <c r="F7" s="11">
        <v>-450</v>
      </c>
      <c r="G7" s="11">
        <v>450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f>ROUND(SUM(F7:R7),5)</f>
        <v>0</v>
      </c>
    </row>
    <row r="8" spans="1:19" x14ac:dyDescent="0.25">
      <c r="A8" s="4"/>
      <c r="B8" s="4"/>
      <c r="C8" s="4" t="s">
        <v>20</v>
      </c>
      <c r="D8" s="4"/>
      <c r="E8" s="4"/>
      <c r="F8" s="10">
        <f>ROUND(SUM(F3:F7),5)</f>
        <v>13130</v>
      </c>
      <c r="G8" s="10">
        <f>ROUND(SUM(G3:G7),5)</f>
        <v>19059.03</v>
      </c>
      <c r="H8" s="10">
        <f>ROUND(SUM(H3:H7),5)</f>
        <v>20325</v>
      </c>
      <c r="I8" s="10">
        <f>ROUND(SUM(I3:I7),5)</f>
        <v>22285</v>
      </c>
      <c r="J8" s="10">
        <f>ROUND(SUM(J3:J7),5)</f>
        <v>27212.05</v>
      </c>
      <c r="K8" s="10">
        <f>ROUND(SUM(K3:K7),5)</f>
        <v>23854.37</v>
      </c>
      <c r="L8" s="10">
        <f>ROUND(SUM(L3:L7),5)</f>
        <v>36834.589999999997</v>
      </c>
      <c r="M8" s="10">
        <f>ROUND(SUM(M3:M7),5)</f>
        <v>26975</v>
      </c>
      <c r="N8" s="10">
        <f>ROUND(SUM(N3:N7),5)</f>
        <v>23950</v>
      </c>
      <c r="O8" s="10">
        <f>ROUND(SUM(O3:O7),5)</f>
        <v>25425</v>
      </c>
      <c r="P8" s="10">
        <f>ROUND(SUM(P3:P7),5)</f>
        <v>19975</v>
      </c>
      <c r="Q8" s="10">
        <f>ROUND(SUM(Q3:Q7),5)</f>
        <v>28980</v>
      </c>
      <c r="R8" s="10">
        <f>ROUND(SUM(R3:R7),5)</f>
        <v>26900</v>
      </c>
      <c r="S8" s="10">
        <f>ROUND(SUM(F8:R8),5)</f>
        <v>314905.03999999998</v>
      </c>
    </row>
    <row r="9" spans="1:19" x14ac:dyDescent="0.25">
      <c r="A9" s="4"/>
      <c r="B9" s="4"/>
      <c r="C9" s="4" t="s">
        <v>21</v>
      </c>
      <c r="D9" s="4"/>
      <c r="E9" s="4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x14ac:dyDescent="0.25">
      <c r="A10" s="4"/>
      <c r="B10" s="4"/>
      <c r="C10" s="4"/>
      <c r="D10" s="4" t="s">
        <v>22</v>
      </c>
      <c r="E10" s="4"/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95.36</v>
      </c>
      <c r="S10" s="10">
        <f>ROUND(SUM(F10:R10),5)</f>
        <v>95.36</v>
      </c>
    </row>
    <row r="11" spans="1:19" x14ac:dyDescent="0.25">
      <c r="A11" s="4"/>
      <c r="B11" s="4"/>
      <c r="C11" s="4"/>
      <c r="D11" s="4" t="s">
        <v>23</v>
      </c>
      <c r="E11" s="4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4"/>
      <c r="B12" s="4"/>
      <c r="C12" s="4"/>
      <c r="D12" s="4"/>
      <c r="E12" s="4" t="s">
        <v>24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457.9</v>
      </c>
      <c r="S12" s="10">
        <f>ROUND(SUM(F12:R12),5)</f>
        <v>457.9</v>
      </c>
    </row>
    <row r="13" spans="1:19" x14ac:dyDescent="0.25">
      <c r="A13" s="4"/>
      <c r="B13" s="4"/>
      <c r="C13" s="4"/>
      <c r="D13" s="4"/>
      <c r="E13" s="4" t="s">
        <v>25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51420</v>
      </c>
      <c r="S13" s="10">
        <f>ROUND(SUM(F13:R13),5)</f>
        <v>51420</v>
      </c>
    </row>
    <row r="14" spans="1:19" x14ac:dyDescent="0.25">
      <c r="A14" s="4"/>
      <c r="B14" s="4"/>
      <c r="C14" s="4"/>
      <c r="D14" s="4"/>
      <c r="E14" s="4" t="s">
        <v>26</v>
      </c>
      <c r="F14" s="10">
        <v>0</v>
      </c>
      <c r="G14" s="10">
        <v>0</v>
      </c>
      <c r="H14" s="10">
        <v>0</v>
      </c>
      <c r="I14" s="10">
        <v>0</v>
      </c>
      <c r="J14" s="10">
        <v>38289.660000000003</v>
      </c>
      <c r="K14" s="10">
        <v>-3323.63</v>
      </c>
      <c r="L14" s="10">
        <v>4285.84</v>
      </c>
      <c r="M14" s="10">
        <v>9103.75</v>
      </c>
      <c r="N14" s="10">
        <v>991.59</v>
      </c>
      <c r="O14" s="10">
        <v>376.09</v>
      </c>
      <c r="P14" s="10">
        <v>2133.54</v>
      </c>
      <c r="Q14" s="10">
        <v>24704.62</v>
      </c>
      <c r="R14" s="10">
        <v>908.68</v>
      </c>
      <c r="S14" s="10">
        <f>ROUND(SUM(F14:R14),5)</f>
        <v>77470.14</v>
      </c>
    </row>
    <row r="15" spans="1:19" ht="15.75" thickBot="1" x14ac:dyDescent="0.3">
      <c r="A15" s="4"/>
      <c r="B15" s="4"/>
      <c r="C15" s="4"/>
      <c r="D15" s="4"/>
      <c r="E15" s="4" t="s">
        <v>27</v>
      </c>
      <c r="F15" s="11">
        <v>0</v>
      </c>
      <c r="G15" s="11">
        <v>0</v>
      </c>
      <c r="H15" s="11">
        <v>0</v>
      </c>
      <c r="I15" s="11">
        <v>0</v>
      </c>
      <c r="J15" s="11">
        <v>3964.49</v>
      </c>
      <c r="K15" s="11">
        <v>2143.13</v>
      </c>
      <c r="L15" s="11">
        <v>1700</v>
      </c>
      <c r="M15" s="11">
        <v>247.58</v>
      </c>
      <c r="N15" s="11">
        <v>0</v>
      </c>
      <c r="O15" s="11">
        <v>0</v>
      </c>
      <c r="P15" s="11">
        <v>0</v>
      </c>
      <c r="Q15" s="11">
        <v>0</v>
      </c>
      <c r="R15" s="11">
        <v>11.88</v>
      </c>
      <c r="S15" s="11">
        <f>ROUND(SUM(F15:R15),5)</f>
        <v>8067.08</v>
      </c>
    </row>
    <row r="16" spans="1:19" x14ac:dyDescent="0.25">
      <c r="A16" s="4"/>
      <c r="B16" s="4"/>
      <c r="C16" s="4"/>
      <c r="D16" s="4" t="s">
        <v>28</v>
      </c>
      <c r="E16" s="4"/>
      <c r="F16" s="10">
        <f>ROUND(SUM(F11:F15),5)</f>
        <v>0</v>
      </c>
      <c r="G16" s="10">
        <f>ROUND(SUM(G11:G15),5)</f>
        <v>0</v>
      </c>
      <c r="H16" s="10">
        <f>ROUND(SUM(H11:H15),5)</f>
        <v>0</v>
      </c>
      <c r="I16" s="10">
        <f>ROUND(SUM(I11:I15),5)</f>
        <v>0</v>
      </c>
      <c r="J16" s="10">
        <f>ROUND(SUM(J11:J15),5)</f>
        <v>42254.15</v>
      </c>
      <c r="K16" s="10">
        <f>ROUND(SUM(K11:K15),5)</f>
        <v>-1180.5</v>
      </c>
      <c r="L16" s="10">
        <f>ROUND(SUM(L11:L15),5)</f>
        <v>5985.84</v>
      </c>
      <c r="M16" s="10">
        <f>ROUND(SUM(M11:M15),5)</f>
        <v>9351.33</v>
      </c>
      <c r="N16" s="10">
        <f>ROUND(SUM(N11:N15),5)</f>
        <v>991.59</v>
      </c>
      <c r="O16" s="10">
        <f>ROUND(SUM(O11:O15),5)</f>
        <v>376.09</v>
      </c>
      <c r="P16" s="10">
        <f>ROUND(SUM(P11:P15),5)</f>
        <v>2133.54</v>
      </c>
      <c r="Q16" s="10">
        <f>ROUND(SUM(Q11:Q15),5)</f>
        <v>24704.62</v>
      </c>
      <c r="R16" s="10">
        <f>ROUND(SUM(R11:R15),5)</f>
        <v>52798.46</v>
      </c>
      <c r="S16" s="10">
        <f>ROUND(SUM(F16:R16),5)</f>
        <v>137415.12</v>
      </c>
    </row>
    <row r="17" spans="1:19" x14ac:dyDescent="0.25">
      <c r="A17" s="4"/>
      <c r="B17" s="4"/>
      <c r="C17" s="4"/>
      <c r="D17" s="4" t="s">
        <v>29</v>
      </c>
      <c r="E17" s="4"/>
      <c r="F17" s="10">
        <v>0</v>
      </c>
      <c r="G17" s="10">
        <v>0</v>
      </c>
      <c r="H17" s="10">
        <v>5800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f>ROUND(SUM(F17:R17),5)</f>
        <v>5800</v>
      </c>
    </row>
    <row r="18" spans="1:19" x14ac:dyDescent="0.25">
      <c r="A18" s="4"/>
      <c r="B18" s="4"/>
      <c r="C18" s="4"/>
      <c r="D18" s="4" t="s">
        <v>30</v>
      </c>
      <c r="E18" s="4"/>
      <c r="F18" s="10">
        <v>4.1500000000000004</v>
      </c>
      <c r="G18" s="10">
        <v>30</v>
      </c>
      <c r="H18" s="10">
        <v>15</v>
      </c>
      <c r="I18" s="10">
        <v>85.44</v>
      </c>
      <c r="J18" s="10">
        <v>139</v>
      </c>
      <c r="K18" s="10">
        <v>-9538.73</v>
      </c>
      <c r="L18" s="10">
        <v>-585.17999999999995</v>
      </c>
      <c r="M18" s="10">
        <v>87</v>
      </c>
      <c r="N18" s="10">
        <v>96.28</v>
      </c>
      <c r="O18" s="10">
        <v>104</v>
      </c>
      <c r="P18" s="10">
        <v>104</v>
      </c>
      <c r="Q18" s="10">
        <v>294.62</v>
      </c>
      <c r="R18" s="10">
        <v>600.29</v>
      </c>
      <c r="S18" s="10">
        <f>ROUND(SUM(F18:R18),5)</f>
        <v>-8564.1299999999992</v>
      </c>
    </row>
    <row r="19" spans="1:19" x14ac:dyDescent="0.25">
      <c r="A19" s="4"/>
      <c r="B19" s="4"/>
      <c r="C19" s="4"/>
      <c r="D19" s="4" t="s">
        <v>31</v>
      </c>
      <c r="E19" s="4"/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365</v>
      </c>
      <c r="N19" s="10">
        <v>365</v>
      </c>
      <c r="O19" s="10">
        <v>414</v>
      </c>
      <c r="P19" s="10">
        <v>429</v>
      </c>
      <c r="Q19" s="10">
        <v>439</v>
      </c>
      <c r="R19" s="10">
        <v>452</v>
      </c>
      <c r="S19" s="10">
        <f>ROUND(SUM(F19:R19),5)</f>
        <v>2464</v>
      </c>
    </row>
    <row r="20" spans="1:19" x14ac:dyDescent="0.25">
      <c r="A20" s="4"/>
      <c r="B20" s="4"/>
      <c r="C20" s="4"/>
      <c r="D20" s="4" t="s">
        <v>32</v>
      </c>
      <c r="E20" s="4"/>
      <c r="F20" s="10">
        <v>309</v>
      </c>
      <c r="G20" s="10">
        <v>320</v>
      </c>
      <c r="H20" s="10">
        <v>335</v>
      </c>
      <c r="I20" s="10">
        <v>348</v>
      </c>
      <c r="J20" s="10">
        <v>358</v>
      </c>
      <c r="K20" s="10">
        <v>375</v>
      </c>
      <c r="L20" s="10">
        <v>365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f>ROUND(SUM(F20:R20),5)</f>
        <v>2410</v>
      </c>
    </row>
    <row r="21" spans="1:19" x14ac:dyDescent="0.25">
      <c r="A21" s="4"/>
      <c r="B21" s="4"/>
      <c r="C21" s="4"/>
      <c r="D21" s="4" t="s">
        <v>33</v>
      </c>
      <c r="E21" s="4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25">
      <c r="A22" s="4"/>
      <c r="B22" s="4"/>
      <c r="C22" s="4"/>
      <c r="D22" s="4"/>
      <c r="E22" s="4" t="s">
        <v>34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835</v>
      </c>
      <c r="O22" s="10">
        <v>0</v>
      </c>
      <c r="P22" s="10">
        <v>0</v>
      </c>
      <c r="Q22" s="10">
        <v>0</v>
      </c>
      <c r="R22" s="10">
        <v>0</v>
      </c>
      <c r="S22" s="10">
        <f>ROUND(SUM(F22:R22),5)</f>
        <v>835</v>
      </c>
    </row>
    <row r="23" spans="1:19" ht="15.75" thickBot="1" x14ac:dyDescent="0.3">
      <c r="A23" s="4"/>
      <c r="B23" s="4"/>
      <c r="C23" s="4"/>
      <c r="D23" s="4"/>
      <c r="E23" s="4" t="s">
        <v>35</v>
      </c>
      <c r="F23" s="11">
        <v>0</v>
      </c>
      <c r="G23" s="11">
        <v>0</v>
      </c>
      <c r="H23" s="11">
        <v>0</v>
      </c>
      <c r="I23" s="11">
        <v>2084</v>
      </c>
      <c r="J23" s="11">
        <v>2084</v>
      </c>
      <c r="K23" s="11">
        <v>3577.42</v>
      </c>
      <c r="L23" s="11">
        <v>2732</v>
      </c>
      <c r="M23" s="11">
        <v>1731</v>
      </c>
      <c r="N23" s="11">
        <v>-570</v>
      </c>
      <c r="O23" s="11">
        <v>15</v>
      </c>
      <c r="P23" s="11">
        <v>0</v>
      </c>
      <c r="Q23" s="11">
        <v>0</v>
      </c>
      <c r="R23" s="11">
        <v>878</v>
      </c>
      <c r="S23" s="11">
        <f>ROUND(SUM(F23:R23),5)</f>
        <v>12531.42</v>
      </c>
    </row>
    <row r="24" spans="1:19" x14ac:dyDescent="0.25">
      <c r="A24" s="4"/>
      <c r="B24" s="4"/>
      <c r="C24" s="4"/>
      <c r="D24" s="4" t="s">
        <v>36</v>
      </c>
      <c r="E24" s="4"/>
      <c r="F24" s="10">
        <f>ROUND(SUM(F21:F23),5)</f>
        <v>0</v>
      </c>
      <c r="G24" s="10">
        <f>ROUND(SUM(G21:G23),5)</f>
        <v>0</v>
      </c>
      <c r="H24" s="10">
        <f>ROUND(SUM(H21:H23),5)</f>
        <v>0</v>
      </c>
      <c r="I24" s="10">
        <f>ROUND(SUM(I21:I23),5)</f>
        <v>2084</v>
      </c>
      <c r="J24" s="10">
        <f>ROUND(SUM(J21:J23),5)</f>
        <v>2084</v>
      </c>
      <c r="K24" s="10">
        <f>ROUND(SUM(K21:K23),5)</f>
        <v>3577.42</v>
      </c>
      <c r="L24" s="10">
        <f>ROUND(SUM(L21:L23),5)</f>
        <v>2732</v>
      </c>
      <c r="M24" s="10">
        <f>ROUND(SUM(M21:M23),5)</f>
        <v>1731</v>
      </c>
      <c r="N24" s="10">
        <f>ROUND(SUM(N21:N23),5)</f>
        <v>265</v>
      </c>
      <c r="O24" s="10">
        <f>ROUND(SUM(O21:O23),5)</f>
        <v>15</v>
      </c>
      <c r="P24" s="10">
        <f>ROUND(SUM(P21:P23),5)</f>
        <v>0</v>
      </c>
      <c r="Q24" s="10">
        <f>ROUND(SUM(Q21:Q23),5)</f>
        <v>0</v>
      </c>
      <c r="R24" s="10">
        <f>ROUND(SUM(R21:R23),5)</f>
        <v>878</v>
      </c>
      <c r="S24" s="10">
        <f>ROUND(SUM(F24:R24),5)</f>
        <v>13366.42</v>
      </c>
    </row>
    <row r="25" spans="1:19" x14ac:dyDescent="0.25">
      <c r="A25" s="4"/>
      <c r="B25" s="4"/>
      <c r="C25" s="4"/>
      <c r="D25" s="4" t="s">
        <v>37</v>
      </c>
      <c r="E25" s="4"/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10</v>
      </c>
      <c r="M25" s="10">
        <v>10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f>ROUND(SUM(F25:R25),5)</f>
        <v>20</v>
      </c>
    </row>
    <row r="26" spans="1:19" x14ac:dyDescent="0.25">
      <c r="A26" s="4"/>
      <c r="B26" s="4"/>
      <c r="C26" s="4"/>
      <c r="D26" s="4" t="s">
        <v>38</v>
      </c>
      <c r="E26" s="4"/>
      <c r="F26" s="10">
        <v>0</v>
      </c>
      <c r="G26" s="10">
        <v>240</v>
      </c>
      <c r="H26" s="10">
        <v>240</v>
      </c>
      <c r="I26" s="10">
        <v>100</v>
      </c>
      <c r="J26" s="10">
        <v>340</v>
      </c>
      <c r="K26" s="10">
        <v>349.5</v>
      </c>
      <c r="L26" s="10">
        <v>440</v>
      </c>
      <c r="M26" s="10">
        <v>340</v>
      </c>
      <c r="N26" s="10">
        <v>390</v>
      </c>
      <c r="O26" s="10">
        <v>440</v>
      </c>
      <c r="P26" s="10">
        <v>450</v>
      </c>
      <c r="Q26" s="10">
        <v>300</v>
      </c>
      <c r="R26" s="10">
        <v>500</v>
      </c>
      <c r="S26" s="10">
        <f>ROUND(SUM(F26:R26),5)</f>
        <v>4129.5</v>
      </c>
    </row>
    <row r="27" spans="1:19" x14ac:dyDescent="0.25">
      <c r="A27" s="4"/>
      <c r="B27" s="4"/>
      <c r="C27" s="4"/>
      <c r="D27" s="4" t="s">
        <v>39</v>
      </c>
      <c r="E27" s="4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4"/>
      <c r="B28" s="4"/>
      <c r="C28" s="4"/>
      <c r="D28" s="4"/>
      <c r="E28" s="4" t="s">
        <v>40</v>
      </c>
      <c r="F28" s="10">
        <v>810</v>
      </c>
      <c r="G28" s="10">
        <v>0</v>
      </c>
      <c r="H28" s="10">
        <v>1921</v>
      </c>
      <c r="I28" s="10">
        <v>391.79</v>
      </c>
      <c r="J28" s="10">
        <v>400.3</v>
      </c>
      <c r="K28" s="10">
        <v>1164.0899999999999</v>
      </c>
      <c r="L28" s="10">
        <v>535</v>
      </c>
      <c r="M28" s="10">
        <v>0</v>
      </c>
      <c r="N28" s="10">
        <v>569.29999999999995</v>
      </c>
      <c r="O28" s="10">
        <v>718.66</v>
      </c>
      <c r="P28" s="10">
        <v>0</v>
      </c>
      <c r="Q28" s="10">
        <v>1676</v>
      </c>
      <c r="R28" s="10">
        <v>550</v>
      </c>
      <c r="S28" s="10">
        <f>ROUND(SUM(F28:R28),5)</f>
        <v>8736.14</v>
      </c>
    </row>
    <row r="29" spans="1:19" x14ac:dyDescent="0.25">
      <c r="A29" s="4"/>
      <c r="B29" s="4"/>
      <c r="C29" s="4"/>
      <c r="D29" s="4"/>
      <c r="E29" s="4" t="s">
        <v>41</v>
      </c>
      <c r="F29" s="10">
        <v>194.45</v>
      </c>
      <c r="G29" s="10">
        <v>539.6</v>
      </c>
      <c r="H29" s="10">
        <v>496.5</v>
      </c>
      <c r="I29" s="10">
        <v>163.75</v>
      </c>
      <c r="J29" s="10">
        <v>1220</v>
      </c>
      <c r="K29" s="10">
        <v>1000</v>
      </c>
      <c r="L29" s="10">
        <v>842.5</v>
      </c>
      <c r="M29" s="10">
        <v>517.5</v>
      </c>
      <c r="N29" s="10">
        <v>617.5</v>
      </c>
      <c r="O29" s="10">
        <v>540</v>
      </c>
      <c r="P29" s="10">
        <v>584.99</v>
      </c>
      <c r="Q29" s="10">
        <v>787.5</v>
      </c>
      <c r="R29" s="10">
        <v>1035</v>
      </c>
      <c r="S29" s="10">
        <f>ROUND(SUM(F29:R29),5)</f>
        <v>8539.2900000000009</v>
      </c>
    </row>
    <row r="30" spans="1:19" x14ac:dyDescent="0.25">
      <c r="A30" s="4"/>
      <c r="B30" s="4"/>
      <c r="C30" s="4"/>
      <c r="D30" s="4"/>
      <c r="E30" s="4" t="s">
        <v>42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1850</v>
      </c>
      <c r="Q30" s="10">
        <v>10164.73</v>
      </c>
      <c r="R30" s="10">
        <v>900</v>
      </c>
      <c r="S30" s="10">
        <f>ROUND(SUM(F30:R30),5)</f>
        <v>12914.73</v>
      </c>
    </row>
    <row r="31" spans="1:19" ht="15.75" thickBot="1" x14ac:dyDescent="0.3">
      <c r="A31" s="4"/>
      <c r="B31" s="4"/>
      <c r="C31" s="4"/>
      <c r="D31" s="4"/>
      <c r="E31" s="4" t="s">
        <v>43</v>
      </c>
      <c r="F31" s="11">
        <v>0</v>
      </c>
      <c r="G31" s="11">
        <v>0</v>
      </c>
      <c r="H31" s="11">
        <v>0</v>
      </c>
      <c r="I31" s="11">
        <v>0</v>
      </c>
      <c r="J31" s="11">
        <v>2117.5</v>
      </c>
      <c r="K31" s="11">
        <v>9822.77</v>
      </c>
      <c r="L31" s="11">
        <v>32.5</v>
      </c>
      <c r="M31" s="11">
        <v>1041.25</v>
      </c>
      <c r="N31" s="11">
        <v>0</v>
      </c>
      <c r="O31" s="11">
        <v>0</v>
      </c>
      <c r="P31" s="11">
        <v>0</v>
      </c>
      <c r="Q31" s="11">
        <v>5105.25</v>
      </c>
      <c r="R31" s="11">
        <v>1715.5</v>
      </c>
      <c r="S31" s="11">
        <f>ROUND(SUM(F31:R31),5)</f>
        <v>19834.77</v>
      </c>
    </row>
    <row r="32" spans="1:19" x14ac:dyDescent="0.25">
      <c r="A32" s="4"/>
      <c r="B32" s="4"/>
      <c r="C32" s="4"/>
      <c r="D32" s="4" t="s">
        <v>44</v>
      </c>
      <c r="E32" s="4"/>
      <c r="F32" s="10">
        <f>ROUND(SUM(F27:F31),5)</f>
        <v>1004.45</v>
      </c>
      <c r="G32" s="10">
        <f>ROUND(SUM(G27:G31),5)</f>
        <v>539.6</v>
      </c>
      <c r="H32" s="10">
        <f>ROUND(SUM(H27:H31),5)</f>
        <v>2417.5</v>
      </c>
      <c r="I32" s="10">
        <f>ROUND(SUM(I27:I31),5)</f>
        <v>555.54</v>
      </c>
      <c r="J32" s="10">
        <f>ROUND(SUM(J27:J31),5)</f>
        <v>3737.8</v>
      </c>
      <c r="K32" s="10">
        <f>ROUND(SUM(K27:K31),5)</f>
        <v>11986.86</v>
      </c>
      <c r="L32" s="10">
        <f>ROUND(SUM(L27:L31),5)</f>
        <v>1410</v>
      </c>
      <c r="M32" s="10">
        <f>ROUND(SUM(M27:M31),5)</f>
        <v>1558.75</v>
      </c>
      <c r="N32" s="10">
        <f>ROUND(SUM(N27:N31),5)</f>
        <v>1186.8</v>
      </c>
      <c r="O32" s="10">
        <f>ROUND(SUM(O27:O31),5)</f>
        <v>1258.6600000000001</v>
      </c>
      <c r="P32" s="10">
        <f>ROUND(SUM(P27:P31),5)</f>
        <v>2434.9899999999998</v>
      </c>
      <c r="Q32" s="10">
        <f>ROUND(SUM(Q27:Q31),5)</f>
        <v>17733.48</v>
      </c>
      <c r="R32" s="10">
        <f>ROUND(SUM(R27:R31),5)</f>
        <v>4200.5</v>
      </c>
      <c r="S32" s="10">
        <f>ROUND(SUM(F32:R32),5)</f>
        <v>50024.93</v>
      </c>
    </row>
    <row r="33" spans="1:19" x14ac:dyDescent="0.25">
      <c r="A33" s="4"/>
      <c r="B33" s="4"/>
      <c r="C33" s="4"/>
      <c r="D33" s="4" t="s">
        <v>45</v>
      </c>
      <c r="E33" s="4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15.75" thickBot="1" x14ac:dyDescent="0.3">
      <c r="A34" s="4"/>
      <c r="B34" s="4"/>
      <c r="C34" s="4"/>
      <c r="D34" s="4"/>
      <c r="E34" s="4" t="s">
        <v>46</v>
      </c>
      <c r="F34" s="11">
        <v>0</v>
      </c>
      <c r="G34" s="11">
        <v>0</v>
      </c>
      <c r="H34" s="11">
        <v>0</v>
      </c>
      <c r="I34" s="11">
        <v>250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f>ROUND(SUM(F34:R34),5)</f>
        <v>250</v>
      </c>
    </row>
    <row r="35" spans="1:19" x14ac:dyDescent="0.25">
      <c r="A35" s="4"/>
      <c r="B35" s="4"/>
      <c r="C35" s="4"/>
      <c r="D35" s="4" t="s">
        <v>47</v>
      </c>
      <c r="E35" s="4"/>
      <c r="F35" s="10">
        <f>ROUND(SUM(F33:F34),5)</f>
        <v>0</v>
      </c>
      <c r="G35" s="10">
        <f>ROUND(SUM(G33:G34),5)</f>
        <v>0</v>
      </c>
      <c r="H35" s="10">
        <f>ROUND(SUM(H33:H34),5)</f>
        <v>0</v>
      </c>
      <c r="I35" s="10">
        <f>ROUND(SUM(I33:I34),5)</f>
        <v>250</v>
      </c>
      <c r="J35" s="10">
        <f>ROUND(SUM(J33:J34),5)</f>
        <v>0</v>
      </c>
      <c r="K35" s="10">
        <f>ROUND(SUM(K33:K34),5)</f>
        <v>0</v>
      </c>
      <c r="L35" s="10">
        <f>ROUND(SUM(L33:L34),5)</f>
        <v>0</v>
      </c>
      <c r="M35" s="10">
        <f>ROUND(SUM(M33:M34),5)</f>
        <v>0</v>
      </c>
      <c r="N35" s="10">
        <f>ROUND(SUM(N33:N34),5)</f>
        <v>0</v>
      </c>
      <c r="O35" s="10">
        <f>ROUND(SUM(O33:O34),5)</f>
        <v>0</v>
      </c>
      <c r="P35" s="10">
        <f>ROUND(SUM(P33:P34),5)</f>
        <v>0</v>
      </c>
      <c r="Q35" s="10">
        <f>ROUND(SUM(Q33:Q34),5)</f>
        <v>0</v>
      </c>
      <c r="R35" s="10">
        <f>ROUND(SUM(R33:R34),5)</f>
        <v>0</v>
      </c>
      <c r="S35" s="10">
        <f>ROUND(SUM(F35:R35),5)</f>
        <v>250</v>
      </c>
    </row>
    <row r="36" spans="1:19" x14ac:dyDescent="0.25">
      <c r="A36" s="4"/>
      <c r="B36" s="4"/>
      <c r="C36" s="4"/>
      <c r="D36" s="4" t="s">
        <v>48</v>
      </c>
      <c r="E36" s="4"/>
      <c r="F36" s="10">
        <v>4750</v>
      </c>
      <c r="G36" s="10">
        <v>950</v>
      </c>
      <c r="H36" s="10">
        <v>1950</v>
      </c>
      <c r="I36" s="10">
        <v>4650</v>
      </c>
      <c r="J36" s="10">
        <v>4425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14110</v>
      </c>
      <c r="R36" s="10">
        <v>0</v>
      </c>
      <c r="S36" s="10">
        <f>ROUND(SUM(F36:R36),5)</f>
        <v>30835</v>
      </c>
    </row>
    <row r="37" spans="1:19" x14ac:dyDescent="0.25">
      <c r="A37" s="4"/>
      <c r="B37" s="4"/>
      <c r="C37" s="4"/>
      <c r="D37" s="4" t="s">
        <v>49</v>
      </c>
      <c r="E37" s="4"/>
      <c r="F37" s="10">
        <v>0</v>
      </c>
      <c r="G37" s="10">
        <v>0</v>
      </c>
      <c r="H37" s="10">
        <v>1950</v>
      </c>
      <c r="I37" s="10">
        <v>1675</v>
      </c>
      <c r="J37" s="10">
        <v>700</v>
      </c>
      <c r="K37" s="10">
        <v>1700</v>
      </c>
      <c r="L37" s="10">
        <v>1475</v>
      </c>
      <c r="M37" s="10">
        <v>2800</v>
      </c>
      <c r="N37" s="10">
        <v>7370</v>
      </c>
      <c r="O37" s="10">
        <v>3045</v>
      </c>
      <c r="P37" s="10">
        <v>3765</v>
      </c>
      <c r="Q37" s="10">
        <v>5450</v>
      </c>
      <c r="R37" s="10">
        <v>5862.5</v>
      </c>
      <c r="S37" s="10">
        <f>ROUND(SUM(F37:R37),5)</f>
        <v>35792.5</v>
      </c>
    </row>
    <row r="38" spans="1:19" x14ac:dyDescent="0.25">
      <c r="A38" s="4"/>
      <c r="B38" s="4"/>
      <c r="C38" s="4"/>
      <c r="D38" s="4" t="s">
        <v>50</v>
      </c>
      <c r="E38" s="4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ht="15.75" thickBot="1" x14ac:dyDescent="0.3">
      <c r="A39" s="4"/>
      <c r="B39" s="4"/>
      <c r="C39" s="4"/>
      <c r="D39" s="4"/>
      <c r="E39" s="4" t="s">
        <v>51</v>
      </c>
      <c r="F39" s="11">
        <v>792.7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f>ROUND(SUM(F39:R39),5)</f>
        <v>792.7</v>
      </c>
    </row>
    <row r="40" spans="1:19" x14ac:dyDescent="0.25">
      <c r="A40" s="4"/>
      <c r="B40" s="4"/>
      <c r="C40" s="4"/>
      <c r="D40" s="4" t="s">
        <v>52</v>
      </c>
      <c r="E40" s="4"/>
      <c r="F40" s="10">
        <f>ROUND(SUM(F38:F39),5)</f>
        <v>792.7</v>
      </c>
      <c r="G40" s="10">
        <f>ROUND(SUM(G38:G39),5)</f>
        <v>0</v>
      </c>
      <c r="H40" s="10">
        <f>ROUND(SUM(H38:H39),5)</f>
        <v>0</v>
      </c>
      <c r="I40" s="10">
        <f>ROUND(SUM(I38:I39),5)</f>
        <v>0</v>
      </c>
      <c r="J40" s="10">
        <f>ROUND(SUM(J38:J39),5)</f>
        <v>0</v>
      </c>
      <c r="K40" s="10">
        <f>ROUND(SUM(K38:K39),5)</f>
        <v>0</v>
      </c>
      <c r="L40" s="10">
        <f>ROUND(SUM(L38:L39),5)</f>
        <v>0</v>
      </c>
      <c r="M40" s="10">
        <f>ROUND(SUM(M38:M39),5)</f>
        <v>0</v>
      </c>
      <c r="N40" s="10">
        <f>ROUND(SUM(N38:N39),5)</f>
        <v>0</v>
      </c>
      <c r="O40" s="10">
        <f>ROUND(SUM(O38:O39),5)</f>
        <v>0</v>
      </c>
      <c r="P40" s="10">
        <f>ROUND(SUM(P38:P39),5)</f>
        <v>0</v>
      </c>
      <c r="Q40" s="10">
        <f>ROUND(SUM(Q38:Q39),5)</f>
        <v>0</v>
      </c>
      <c r="R40" s="10">
        <f>ROUND(SUM(R38:R39),5)</f>
        <v>0</v>
      </c>
      <c r="S40" s="10">
        <f>ROUND(SUM(F40:R40),5)</f>
        <v>792.7</v>
      </c>
    </row>
    <row r="41" spans="1:19" x14ac:dyDescent="0.25">
      <c r="A41" s="4"/>
      <c r="B41" s="4"/>
      <c r="C41" s="4"/>
      <c r="D41" s="4" t="s">
        <v>53</v>
      </c>
      <c r="E41" s="4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15.75" thickBot="1" x14ac:dyDescent="0.3">
      <c r="A42" s="4"/>
      <c r="B42" s="4"/>
      <c r="C42" s="4"/>
      <c r="D42" s="4"/>
      <c r="E42" s="4" t="s">
        <v>54</v>
      </c>
      <c r="F42" s="11">
        <v>0</v>
      </c>
      <c r="G42" s="11">
        <v>1084.02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f>ROUND(SUM(F42:R42),5)</f>
        <v>1084.02</v>
      </c>
    </row>
    <row r="43" spans="1:19" x14ac:dyDescent="0.25">
      <c r="A43" s="4"/>
      <c r="B43" s="4"/>
      <c r="C43" s="4"/>
      <c r="D43" s="4" t="s">
        <v>55</v>
      </c>
      <c r="E43" s="4"/>
      <c r="F43" s="10">
        <f>ROUND(SUM(F41:F42),5)</f>
        <v>0</v>
      </c>
      <c r="G43" s="10">
        <f>ROUND(SUM(G41:G42),5)</f>
        <v>1084.02</v>
      </c>
      <c r="H43" s="10">
        <f>ROUND(SUM(H41:H42),5)</f>
        <v>0</v>
      </c>
      <c r="I43" s="10">
        <f>ROUND(SUM(I41:I42),5)</f>
        <v>0</v>
      </c>
      <c r="J43" s="10">
        <f>ROUND(SUM(J41:J42),5)</f>
        <v>0</v>
      </c>
      <c r="K43" s="10">
        <f>ROUND(SUM(K41:K42),5)</f>
        <v>0</v>
      </c>
      <c r="L43" s="10">
        <f>ROUND(SUM(L41:L42),5)</f>
        <v>0</v>
      </c>
      <c r="M43" s="10">
        <f>ROUND(SUM(M41:M42),5)</f>
        <v>0</v>
      </c>
      <c r="N43" s="10">
        <f>ROUND(SUM(N41:N42),5)</f>
        <v>0</v>
      </c>
      <c r="O43" s="10">
        <f>ROUND(SUM(O41:O42),5)</f>
        <v>0</v>
      </c>
      <c r="P43" s="10">
        <f>ROUND(SUM(P41:P42),5)</f>
        <v>0</v>
      </c>
      <c r="Q43" s="10">
        <f>ROUND(SUM(Q41:Q42),5)</f>
        <v>0</v>
      </c>
      <c r="R43" s="10">
        <f>ROUND(SUM(R41:R42),5)</f>
        <v>0</v>
      </c>
      <c r="S43" s="10">
        <f>ROUND(SUM(F43:R43),5)</f>
        <v>1084.02</v>
      </c>
    </row>
    <row r="44" spans="1:19" x14ac:dyDescent="0.25">
      <c r="A44" s="4"/>
      <c r="B44" s="4"/>
      <c r="C44" s="4"/>
      <c r="D44" s="4" t="s">
        <v>56</v>
      </c>
      <c r="E44" s="4"/>
      <c r="F44" s="10">
        <v>0</v>
      </c>
      <c r="G44" s="10">
        <v>0</v>
      </c>
      <c r="H44" s="10">
        <v>0</v>
      </c>
      <c r="I44" s="10">
        <v>415.65</v>
      </c>
      <c r="J44" s="10">
        <v>454.5</v>
      </c>
      <c r="K44" s="10">
        <v>151.5</v>
      </c>
      <c r="L44" s="10">
        <v>2900</v>
      </c>
      <c r="M44" s="10">
        <v>17177.5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f>ROUND(SUM(F44:R44),5)</f>
        <v>21099.15</v>
      </c>
    </row>
    <row r="45" spans="1:19" x14ac:dyDescent="0.25">
      <c r="A45" s="4"/>
      <c r="B45" s="4"/>
      <c r="C45" s="4"/>
      <c r="D45" s="4" t="s">
        <v>57</v>
      </c>
      <c r="E45" s="4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4"/>
      <c r="B46" s="4"/>
      <c r="C46" s="4"/>
      <c r="D46" s="4"/>
      <c r="E46" s="4" t="s">
        <v>58</v>
      </c>
      <c r="F46" s="10">
        <v>0</v>
      </c>
      <c r="G46" s="10">
        <v>0</v>
      </c>
      <c r="H46" s="10">
        <v>0</v>
      </c>
      <c r="I46" s="10">
        <v>0</v>
      </c>
      <c r="J46" s="10">
        <v>471.67</v>
      </c>
      <c r="K46" s="10">
        <v>1156.48</v>
      </c>
      <c r="L46" s="10">
        <v>1300.52</v>
      </c>
      <c r="M46" s="10">
        <v>1372.76</v>
      </c>
      <c r="N46" s="10">
        <v>1560.48</v>
      </c>
      <c r="O46" s="10">
        <v>1866.85</v>
      </c>
      <c r="P46" s="10">
        <v>1641.99</v>
      </c>
      <c r="Q46" s="10">
        <v>1822.21</v>
      </c>
      <c r="R46" s="10">
        <v>1158.92</v>
      </c>
      <c r="S46" s="10">
        <f>ROUND(SUM(F46:R46),5)</f>
        <v>12351.88</v>
      </c>
    </row>
    <row r="47" spans="1:19" ht="15.75" thickBot="1" x14ac:dyDescent="0.3">
      <c r="A47" s="4"/>
      <c r="B47" s="4"/>
      <c r="C47" s="4"/>
      <c r="D47" s="4"/>
      <c r="E47" s="4" t="s">
        <v>59</v>
      </c>
      <c r="F47" s="12">
        <v>0</v>
      </c>
      <c r="G47" s="12">
        <v>0</v>
      </c>
      <c r="H47" s="12">
        <v>0</v>
      </c>
      <c r="I47" s="12">
        <v>0</v>
      </c>
      <c r="J47" s="12">
        <v>63</v>
      </c>
      <c r="K47" s="12">
        <v>239.38</v>
      </c>
      <c r="L47" s="12">
        <v>205.02</v>
      </c>
      <c r="M47" s="12">
        <v>276.2</v>
      </c>
      <c r="N47" s="12">
        <v>251.02</v>
      </c>
      <c r="O47" s="12">
        <v>255.1</v>
      </c>
      <c r="P47" s="12">
        <v>284.91000000000003</v>
      </c>
      <c r="Q47" s="12">
        <v>296.32</v>
      </c>
      <c r="R47" s="12">
        <v>297.25</v>
      </c>
      <c r="S47" s="12">
        <f>ROUND(SUM(F47:R47),5)</f>
        <v>2168.1999999999998</v>
      </c>
    </row>
    <row r="48" spans="1:19" ht="15.75" thickBot="1" x14ac:dyDescent="0.3">
      <c r="A48" s="4"/>
      <c r="B48" s="4"/>
      <c r="C48" s="4"/>
      <c r="D48" s="4" t="s">
        <v>60</v>
      </c>
      <c r="E48" s="4"/>
      <c r="F48" s="13">
        <f>ROUND(SUM(F45:F47),5)</f>
        <v>0</v>
      </c>
      <c r="G48" s="13">
        <f>ROUND(SUM(G45:G47),5)</f>
        <v>0</v>
      </c>
      <c r="H48" s="13">
        <f>ROUND(SUM(H45:H47),5)</f>
        <v>0</v>
      </c>
      <c r="I48" s="13">
        <f>ROUND(SUM(I45:I47),5)</f>
        <v>0</v>
      </c>
      <c r="J48" s="13">
        <f>ROUND(SUM(J45:J47),5)</f>
        <v>534.66999999999996</v>
      </c>
      <c r="K48" s="13">
        <f>ROUND(SUM(K45:K47),5)</f>
        <v>1395.86</v>
      </c>
      <c r="L48" s="13">
        <f>ROUND(SUM(L45:L47),5)</f>
        <v>1505.54</v>
      </c>
      <c r="M48" s="13">
        <f>ROUND(SUM(M45:M47),5)</f>
        <v>1648.96</v>
      </c>
      <c r="N48" s="13">
        <f>ROUND(SUM(N45:N47),5)</f>
        <v>1811.5</v>
      </c>
      <c r="O48" s="13">
        <f>ROUND(SUM(O45:O47),5)</f>
        <v>2121.9499999999998</v>
      </c>
      <c r="P48" s="13">
        <f>ROUND(SUM(P45:P47),5)</f>
        <v>1926.9</v>
      </c>
      <c r="Q48" s="13">
        <f>ROUND(SUM(Q45:Q47),5)</f>
        <v>2118.5300000000002</v>
      </c>
      <c r="R48" s="13">
        <f>ROUND(SUM(R45:R47),5)</f>
        <v>1456.17</v>
      </c>
      <c r="S48" s="13">
        <f>ROUND(SUM(F48:R48),5)</f>
        <v>14520.08</v>
      </c>
    </row>
    <row r="49" spans="1:19" ht="15.75" thickBot="1" x14ac:dyDescent="0.3">
      <c r="A49" s="4"/>
      <c r="B49" s="4"/>
      <c r="C49" s="4" t="s">
        <v>61</v>
      </c>
      <c r="D49" s="4"/>
      <c r="E49" s="4"/>
      <c r="F49" s="14">
        <f>ROUND(SUM(F9:F10)+SUM(F16:F20)+SUM(F24:F26)+F32+SUM(F35:F37)+F40+SUM(F43:F44)+F48,5)</f>
        <v>6860.3</v>
      </c>
      <c r="G49" s="14">
        <f>ROUND(SUM(G9:G10)+SUM(G16:G20)+SUM(G24:G26)+G32+SUM(G35:G37)+G40+SUM(G43:G44)+G48,5)</f>
        <v>3163.62</v>
      </c>
      <c r="H49" s="14">
        <f>ROUND(SUM(H9:H10)+SUM(H16:H20)+SUM(H24:H26)+H32+SUM(H35:H37)+H40+SUM(H43:H44)+H48,5)</f>
        <v>12707.5</v>
      </c>
      <c r="I49" s="14">
        <f>ROUND(SUM(I9:I10)+SUM(I16:I20)+SUM(I24:I26)+I32+SUM(I35:I37)+I40+SUM(I43:I44)+I48,5)</f>
        <v>10163.629999999999</v>
      </c>
      <c r="J49" s="14">
        <f>ROUND(SUM(J9:J10)+SUM(J16:J20)+SUM(J24:J26)+J32+SUM(J35:J37)+J40+SUM(J43:J44)+J48,5)</f>
        <v>55027.12</v>
      </c>
      <c r="K49" s="14">
        <f>ROUND(SUM(K9:K10)+SUM(K16:K20)+SUM(K24:K26)+K32+SUM(K35:K37)+K40+SUM(K43:K44)+K48,5)</f>
        <v>8816.91</v>
      </c>
      <c r="L49" s="14">
        <f>ROUND(SUM(L9:L10)+SUM(L16:L20)+SUM(L24:L26)+L32+SUM(L35:L37)+L40+SUM(L43:L44)+L48,5)</f>
        <v>16238.2</v>
      </c>
      <c r="M49" s="14">
        <f>ROUND(SUM(M9:M10)+SUM(M16:M20)+SUM(M24:M26)+M32+SUM(M35:M37)+M40+SUM(M43:M44)+M48,5)</f>
        <v>35069.54</v>
      </c>
      <c r="N49" s="14">
        <f>ROUND(SUM(N9:N10)+SUM(N16:N20)+SUM(N24:N26)+N32+SUM(N35:N37)+N40+SUM(N43:N44)+N48,5)</f>
        <v>12476.17</v>
      </c>
      <c r="O49" s="14">
        <f>ROUND(SUM(O9:O10)+SUM(O16:O20)+SUM(O24:O26)+O32+SUM(O35:O37)+O40+SUM(O43:O44)+O48,5)</f>
        <v>7774.7</v>
      </c>
      <c r="P49" s="14">
        <f>ROUND(SUM(P9:P10)+SUM(P16:P20)+SUM(P24:P26)+P32+SUM(P35:P37)+P40+SUM(P43:P44)+P48,5)</f>
        <v>11243.43</v>
      </c>
      <c r="Q49" s="14">
        <f>ROUND(SUM(Q9:Q10)+SUM(Q16:Q20)+SUM(Q24:Q26)+Q32+SUM(Q35:Q37)+Q40+SUM(Q43:Q44)+Q48,5)</f>
        <v>65150.25</v>
      </c>
      <c r="R49" s="14">
        <f>ROUND(SUM(R9:R10)+SUM(R16:R20)+SUM(R24:R26)+R32+SUM(R35:R37)+R40+SUM(R43:R44)+R48,5)</f>
        <v>66843.28</v>
      </c>
      <c r="S49" s="14">
        <f>ROUND(SUM(F49:R49),5)</f>
        <v>311534.65000000002</v>
      </c>
    </row>
    <row r="50" spans="1:19" x14ac:dyDescent="0.25">
      <c r="A50" s="4"/>
      <c r="B50" s="4" t="s">
        <v>62</v>
      </c>
      <c r="C50" s="4"/>
      <c r="D50" s="4"/>
      <c r="E50" s="4"/>
      <c r="F50" s="10">
        <f>ROUND(F2+F8-F49,5)</f>
        <v>6269.7</v>
      </c>
      <c r="G50" s="10">
        <f>ROUND(G2+G8-G49,5)</f>
        <v>15895.41</v>
      </c>
      <c r="H50" s="10">
        <f>ROUND(H2+H8-H49,5)</f>
        <v>7617.5</v>
      </c>
      <c r="I50" s="10">
        <f>ROUND(I2+I8-I49,5)</f>
        <v>12121.37</v>
      </c>
      <c r="J50" s="10">
        <f>ROUND(J2+J8-J49,5)</f>
        <v>-27815.07</v>
      </c>
      <c r="K50" s="10">
        <f>ROUND(K2+K8-K49,5)</f>
        <v>15037.46</v>
      </c>
      <c r="L50" s="10">
        <f>ROUND(L2+L8-L49,5)</f>
        <v>20596.39</v>
      </c>
      <c r="M50" s="10">
        <f>ROUND(M2+M8-M49,5)</f>
        <v>-8094.54</v>
      </c>
      <c r="N50" s="10">
        <f>ROUND(N2+N8-N49,5)</f>
        <v>11473.83</v>
      </c>
      <c r="O50" s="10">
        <f>ROUND(O2+O8-O49,5)</f>
        <v>17650.3</v>
      </c>
      <c r="P50" s="10">
        <f>ROUND(P2+P8-P49,5)</f>
        <v>8731.57</v>
      </c>
      <c r="Q50" s="10">
        <f>ROUND(Q2+Q8-Q49,5)</f>
        <v>-36170.25</v>
      </c>
      <c r="R50" s="10">
        <f>ROUND(R2+R8-R49,5)</f>
        <v>-39943.279999999999</v>
      </c>
      <c r="S50" s="10">
        <f>ROUND(SUM(F50:R50),5)</f>
        <v>3370.39</v>
      </c>
    </row>
    <row r="51" spans="1:19" x14ac:dyDescent="0.25">
      <c r="A51" s="4"/>
      <c r="B51" s="4" t="s">
        <v>63</v>
      </c>
      <c r="C51" s="4"/>
      <c r="D51" s="4"/>
      <c r="E51" s="4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x14ac:dyDescent="0.25">
      <c r="A52" s="4"/>
      <c r="B52" s="4"/>
      <c r="C52" s="4" t="s">
        <v>64</v>
      </c>
      <c r="D52" s="4"/>
      <c r="E52" s="4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x14ac:dyDescent="0.25">
      <c r="A53" s="4"/>
      <c r="B53" s="4"/>
      <c r="C53" s="4"/>
      <c r="D53" s="4" t="s">
        <v>65</v>
      </c>
      <c r="E53" s="4"/>
      <c r="F53" s="10">
        <v>13.16</v>
      </c>
      <c r="G53" s="10">
        <v>9.6300000000000008</v>
      </c>
      <c r="H53" s="10">
        <v>9.3000000000000007</v>
      </c>
      <c r="I53" s="10">
        <v>8.9700000000000006</v>
      </c>
      <c r="J53" s="10">
        <v>15.15</v>
      </c>
      <c r="K53" s="10">
        <v>7.8</v>
      </c>
      <c r="L53" s="10">
        <v>4.75</v>
      </c>
      <c r="M53" s="10">
        <v>4.75</v>
      </c>
      <c r="N53" s="10">
        <v>2.93</v>
      </c>
      <c r="O53" s="10">
        <v>1.82</v>
      </c>
      <c r="P53" s="10">
        <v>1.77</v>
      </c>
      <c r="Q53" s="10">
        <v>0.95</v>
      </c>
      <c r="R53" s="10">
        <v>8.8000000000000007</v>
      </c>
      <c r="S53" s="10">
        <f>ROUND(SUM(F53:R53),5)</f>
        <v>89.78</v>
      </c>
    </row>
    <row r="54" spans="1:19" x14ac:dyDescent="0.25">
      <c r="A54" s="4"/>
      <c r="B54" s="4"/>
      <c r="C54" s="4"/>
      <c r="D54" s="4" t="s">
        <v>64</v>
      </c>
      <c r="E54" s="4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x14ac:dyDescent="0.25">
      <c r="A55" s="4"/>
      <c r="B55" s="4"/>
      <c r="C55" s="4"/>
      <c r="D55" s="4"/>
      <c r="E55" s="4" t="s">
        <v>66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135</v>
      </c>
      <c r="R55" s="10">
        <v>1485</v>
      </c>
      <c r="S55" s="10">
        <f>ROUND(SUM(F55:R55),5)</f>
        <v>1620</v>
      </c>
    </row>
    <row r="56" spans="1:19" ht="15.75" thickBot="1" x14ac:dyDescent="0.3">
      <c r="A56" s="4"/>
      <c r="B56" s="4"/>
      <c r="C56" s="4"/>
      <c r="D56" s="4"/>
      <c r="E56" s="4" t="s">
        <v>67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837.5</v>
      </c>
      <c r="R56" s="12">
        <v>1387.5</v>
      </c>
      <c r="S56" s="12">
        <f>ROUND(SUM(F56:R56),5)</f>
        <v>2225</v>
      </c>
    </row>
    <row r="57" spans="1:19" ht="15.75" thickBot="1" x14ac:dyDescent="0.3">
      <c r="A57" s="4"/>
      <c r="B57" s="4"/>
      <c r="C57" s="4"/>
      <c r="D57" s="4" t="s">
        <v>68</v>
      </c>
      <c r="E57" s="4"/>
      <c r="F57" s="14">
        <f>ROUND(SUM(F54:F56),5)</f>
        <v>0</v>
      </c>
      <c r="G57" s="14">
        <f>ROUND(SUM(G54:G56),5)</f>
        <v>0</v>
      </c>
      <c r="H57" s="14">
        <f>ROUND(SUM(H54:H56),5)</f>
        <v>0</v>
      </c>
      <c r="I57" s="14">
        <f>ROUND(SUM(I54:I56),5)</f>
        <v>0</v>
      </c>
      <c r="J57" s="14">
        <f>ROUND(SUM(J54:J56),5)</f>
        <v>0</v>
      </c>
      <c r="K57" s="14">
        <f>ROUND(SUM(K54:K56),5)</f>
        <v>0</v>
      </c>
      <c r="L57" s="14">
        <f>ROUND(SUM(L54:L56),5)</f>
        <v>0</v>
      </c>
      <c r="M57" s="14">
        <f>ROUND(SUM(M54:M56),5)</f>
        <v>0</v>
      </c>
      <c r="N57" s="14">
        <f>ROUND(SUM(N54:N56),5)</f>
        <v>0</v>
      </c>
      <c r="O57" s="14">
        <f>ROUND(SUM(O54:O56),5)</f>
        <v>0</v>
      </c>
      <c r="P57" s="14">
        <f>ROUND(SUM(P54:P56),5)</f>
        <v>0</v>
      </c>
      <c r="Q57" s="14">
        <f>ROUND(SUM(Q54:Q56),5)</f>
        <v>972.5</v>
      </c>
      <c r="R57" s="14">
        <f>ROUND(SUM(R54:R56),5)</f>
        <v>2872.5</v>
      </c>
      <c r="S57" s="14">
        <f>ROUND(SUM(F57:R57),5)</f>
        <v>3845</v>
      </c>
    </row>
    <row r="58" spans="1:19" x14ac:dyDescent="0.25">
      <c r="A58" s="4"/>
      <c r="B58" s="4"/>
      <c r="C58" s="4" t="s">
        <v>68</v>
      </c>
      <c r="D58" s="4"/>
      <c r="E58" s="4"/>
      <c r="F58" s="10">
        <f>ROUND(SUM(F52:F53)+F57,5)</f>
        <v>13.16</v>
      </c>
      <c r="G58" s="10">
        <f>ROUND(SUM(G52:G53)+G57,5)</f>
        <v>9.6300000000000008</v>
      </c>
      <c r="H58" s="10">
        <f>ROUND(SUM(H52:H53)+H57,5)</f>
        <v>9.3000000000000007</v>
      </c>
      <c r="I58" s="10">
        <f>ROUND(SUM(I52:I53)+I57,5)</f>
        <v>8.9700000000000006</v>
      </c>
      <c r="J58" s="10">
        <f>ROUND(SUM(J52:J53)+J57,5)</f>
        <v>15.15</v>
      </c>
      <c r="K58" s="10">
        <f>ROUND(SUM(K52:K53)+K57,5)</f>
        <v>7.8</v>
      </c>
      <c r="L58" s="10">
        <f>ROUND(SUM(L52:L53)+L57,5)</f>
        <v>4.75</v>
      </c>
      <c r="M58" s="10">
        <f>ROUND(SUM(M52:M53)+M57,5)</f>
        <v>4.75</v>
      </c>
      <c r="N58" s="10">
        <f>ROUND(SUM(N52:N53)+N57,5)</f>
        <v>2.93</v>
      </c>
      <c r="O58" s="10">
        <f>ROUND(SUM(O52:O53)+O57,5)</f>
        <v>1.82</v>
      </c>
      <c r="P58" s="10">
        <f>ROUND(SUM(P52:P53)+P57,5)</f>
        <v>1.77</v>
      </c>
      <c r="Q58" s="10">
        <f>ROUND(SUM(Q52:Q53)+Q57,5)</f>
        <v>973.45</v>
      </c>
      <c r="R58" s="10">
        <f>ROUND(SUM(R52:R53)+R57,5)</f>
        <v>2881.3</v>
      </c>
      <c r="S58" s="10">
        <f>ROUND(SUM(F58:R58),5)</f>
        <v>3934.78</v>
      </c>
    </row>
    <row r="59" spans="1:19" x14ac:dyDescent="0.25">
      <c r="A59" s="4"/>
      <c r="B59" s="4"/>
      <c r="C59" s="4" t="s">
        <v>69</v>
      </c>
      <c r="D59" s="4"/>
      <c r="E59" s="4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ht="15.75" thickBot="1" x14ac:dyDescent="0.3">
      <c r="A60" s="4"/>
      <c r="B60" s="4"/>
      <c r="C60" s="4"/>
      <c r="D60" s="4" t="s">
        <v>70</v>
      </c>
      <c r="E60" s="4"/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290</v>
      </c>
      <c r="L60" s="12">
        <v>-400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f>ROUND(SUM(F60:R60),5)</f>
        <v>-110</v>
      </c>
    </row>
    <row r="61" spans="1:19" ht="15.75" thickBot="1" x14ac:dyDescent="0.3">
      <c r="A61" s="4"/>
      <c r="B61" s="4"/>
      <c r="C61" s="4" t="s">
        <v>71</v>
      </c>
      <c r="D61" s="4"/>
      <c r="E61" s="4"/>
      <c r="F61" s="13">
        <f>ROUND(SUM(F59:F60),5)</f>
        <v>0</v>
      </c>
      <c r="G61" s="13">
        <f>ROUND(SUM(G59:G60),5)</f>
        <v>0</v>
      </c>
      <c r="H61" s="13">
        <f>ROUND(SUM(H59:H60),5)</f>
        <v>0</v>
      </c>
      <c r="I61" s="13">
        <f>ROUND(SUM(I59:I60),5)</f>
        <v>0</v>
      </c>
      <c r="J61" s="13">
        <f>ROUND(SUM(J59:J60),5)</f>
        <v>0</v>
      </c>
      <c r="K61" s="13">
        <f>ROUND(SUM(K59:K60),5)</f>
        <v>290</v>
      </c>
      <c r="L61" s="13">
        <f>ROUND(SUM(L59:L60),5)</f>
        <v>-400</v>
      </c>
      <c r="M61" s="13">
        <f>ROUND(SUM(M59:M60),5)</f>
        <v>0</v>
      </c>
      <c r="N61" s="13">
        <f>ROUND(SUM(N59:N60),5)</f>
        <v>0</v>
      </c>
      <c r="O61" s="13">
        <f>ROUND(SUM(O59:O60),5)</f>
        <v>0</v>
      </c>
      <c r="P61" s="13">
        <f>ROUND(SUM(P59:P60),5)</f>
        <v>0</v>
      </c>
      <c r="Q61" s="13">
        <f>ROUND(SUM(Q59:Q60),5)</f>
        <v>0</v>
      </c>
      <c r="R61" s="13">
        <f>ROUND(SUM(R59:R60),5)</f>
        <v>0</v>
      </c>
      <c r="S61" s="13">
        <f>ROUND(SUM(F61:R61),5)</f>
        <v>-110</v>
      </c>
    </row>
    <row r="62" spans="1:19" ht="15.75" thickBot="1" x14ac:dyDescent="0.3">
      <c r="A62" s="4"/>
      <c r="B62" s="4" t="s">
        <v>72</v>
      </c>
      <c r="C62" s="4"/>
      <c r="D62" s="4"/>
      <c r="E62" s="4"/>
      <c r="F62" s="13">
        <f>ROUND(F51+F58-F61,5)</f>
        <v>13.16</v>
      </c>
      <c r="G62" s="13">
        <f>ROUND(G51+G58-G61,5)</f>
        <v>9.6300000000000008</v>
      </c>
      <c r="H62" s="13">
        <f>ROUND(H51+H58-H61,5)</f>
        <v>9.3000000000000007</v>
      </c>
      <c r="I62" s="13">
        <f>ROUND(I51+I58-I61,5)</f>
        <v>8.9700000000000006</v>
      </c>
      <c r="J62" s="13">
        <f>ROUND(J51+J58-J61,5)</f>
        <v>15.15</v>
      </c>
      <c r="K62" s="13">
        <f>ROUND(K51+K58-K61,5)</f>
        <v>-282.2</v>
      </c>
      <c r="L62" s="13">
        <f>ROUND(L51+L58-L61,5)</f>
        <v>404.75</v>
      </c>
      <c r="M62" s="13">
        <f>ROUND(M51+M58-M61,5)</f>
        <v>4.75</v>
      </c>
      <c r="N62" s="13">
        <f>ROUND(N51+N58-N61,5)</f>
        <v>2.93</v>
      </c>
      <c r="O62" s="13">
        <f>ROUND(O51+O58-O61,5)</f>
        <v>1.82</v>
      </c>
      <c r="P62" s="13">
        <f>ROUND(P51+P58-P61,5)</f>
        <v>1.77</v>
      </c>
      <c r="Q62" s="13">
        <f>ROUND(Q51+Q58-Q61,5)</f>
        <v>973.45</v>
      </c>
      <c r="R62" s="13">
        <f>ROUND(R51+R58-R61,5)</f>
        <v>2881.3</v>
      </c>
      <c r="S62" s="13">
        <f>ROUND(SUM(F62:R62),5)</f>
        <v>4044.78</v>
      </c>
    </row>
    <row r="63" spans="1:19" s="7" customFormat="1" ht="15.75" thickBot="1" x14ac:dyDescent="0.3">
      <c r="A63" s="4" t="s">
        <v>73</v>
      </c>
      <c r="B63" s="4"/>
      <c r="C63" s="4"/>
      <c r="D63" s="4"/>
      <c r="E63" s="4"/>
      <c r="F63" s="15">
        <f>ROUND(F50+F62,5)</f>
        <v>6282.86</v>
      </c>
      <c r="G63" s="15">
        <f>ROUND(G50+G62,5)</f>
        <v>15905.04</v>
      </c>
      <c r="H63" s="15">
        <f>ROUND(H50+H62,5)</f>
        <v>7626.8</v>
      </c>
      <c r="I63" s="15">
        <f>ROUND(I50+I62,5)</f>
        <v>12130.34</v>
      </c>
      <c r="J63" s="15">
        <f>ROUND(J50+J62,5)</f>
        <v>-27799.919999999998</v>
      </c>
      <c r="K63" s="15">
        <f>ROUND(K50+K62,5)</f>
        <v>14755.26</v>
      </c>
      <c r="L63" s="15">
        <f>ROUND(L50+L62,5)</f>
        <v>21001.14</v>
      </c>
      <c r="M63" s="15">
        <f>ROUND(M50+M62,5)</f>
        <v>-8089.79</v>
      </c>
      <c r="N63" s="15">
        <f>ROUND(N50+N62,5)</f>
        <v>11476.76</v>
      </c>
      <c r="O63" s="15">
        <f>ROUND(O50+O62,5)</f>
        <v>17652.12</v>
      </c>
      <c r="P63" s="15">
        <f>ROUND(P50+P62,5)</f>
        <v>8733.34</v>
      </c>
      <c r="Q63" s="15">
        <f>ROUND(Q50+Q62,5)</f>
        <v>-35196.800000000003</v>
      </c>
      <c r="R63" s="15">
        <f>ROUND(R50+R62,5)</f>
        <v>-37061.980000000003</v>
      </c>
      <c r="S63" s="15">
        <f>ROUND(SUM(F63:R63),5)</f>
        <v>7415.17</v>
      </c>
    </row>
    <row r="64" spans="1:19" ht="15.75" thickTop="1" x14ac:dyDescent="0.25"/>
  </sheetData>
  <pageMargins left="0.7" right="0.7" top="0.75" bottom="0.75" header="0.1" footer="0.3"/>
  <pageSetup orientation="portrait" r:id="rId1"/>
  <headerFooter>
    <oddHeader>&amp;L&amp;"Arial,Bold"&amp;8 12:45 PM
&amp;"Arial,Bold"&amp;8 08/10/20
&amp;"Arial,Bold"&amp;8 Cash Basis&amp;C&amp;"Arial,Bold"&amp;12 Roosevelt Ridge Homeowners Association
&amp;"Arial,Bold"&amp;14 Profit &amp;&amp; Loss
&amp;"Arial,Bold"&amp;10 January 2006 through December 2018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Burback</dc:creator>
  <cp:lastModifiedBy>Karen Burback</cp:lastModifiedBy>
  <dcterms:created xsi:type="dcterms:W3CDTF">2020-08-10T18:45:07Z</dcterms:created>
  <dcterms:modified xsi:type="dcterms:W3CDTF">2020-08-10T18:47:54Z</dcterms:modified>
</cp:coreProperties>
</file>